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160"/>
  </bookViews>
  <sheets>
    <sheet name="EmpAttendenceRecord" sheetId="1" r:id="rId1"/>
    <sheet name="Sheet6" sheetId="6" r:id="rId2"/>
    <sheet name="EmpList" sheetId="2" r:id="rId3"/>
    <sheet name="LeaveTracker" sheetId="5" r:id="rId4"/>
    <sheet name="CompanyHolidays" sheetId="3" r:id="rId5"/>
    <sheet name="Leave Types" sheetId="4" r:id="rId6"/>
  </sheets>
  <definedNames>
    <definedName name="calyear">EmpAttendenceRecord!$D$6</definedName>
    <definedName name="lstempname">EmpAttendenceRecord!$F$5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I21" i="1"/>
  <c r="D6" i="5"/>
  <c r="D6" i="1"/>
  <c r="D9" i="1" s="1"/>
  <c r="F5" i="1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P23" i="1" l="1"/>
  <c r="AI23" i="1"/>
  <c r="W23" i="1"/>
  <c r="G6" i="5"/>
  <c r="AC23" i="1" s="1"/>
  <c r="I17" i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  <c r="AH17" i="1" s="1"/>
  <c r="AI17" i="1" s="1"/>
  <c r="AJ17" i="1" s="1"/>
  <c r="AK17" i="1" s="1"/>
  <c r="AL17" i="1" s="1"/>
  <c r="AM17" i="1" s="1"/>
  <c r="AN17" i="1" s="1"/>
  <c r="I20" i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AJ20" i="1" s="1"/>
  <c r="AK20" i="1" s="1"/>
  <c r="AL20" i="1" s="1"/>
  <c r="AM20" i="1" s="1"/>
  <c r="AN20" i="1" s="1"/>
  <c r="G19" i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AF19" i="1" s="1"/>
  <c r="AG19" i="1" s="1"/>
  <c r="AH19" i="1" s="1"/>
  <c r="AI19" i="1" s="1"/>
  <c r="AJ19" i="1" s="1"/>
  <c r="AK19" i="1" s="1"/>
  <c r="AL19" i="1" s="1"/>
  <c r="AM19" i="1" s="1"/>
  <c r="AN19" i="1" s="1"/>
  <c r="E13" i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AC13" i="1" s="1"/>
  <c r="AD13" i="1" s="1"/>
  <c r="AE13" i="1" s="1"/>
  <c r="AF13" i="1" s="1"/>
  <c r="AG13" i="1" s="1"/>
  <c r="AH13" i="1" s="1"/>
  <c r="AI13" i="1" s="1"/>
  <c r="AJ13" i="1" s="1"/>
  <c r="AK13" i="1" s="1"/>
  <c r="AL13" i="1" s="1"/>
  <c r="AM13" i="1" s="1"/>
  <c r="AN13" i="1" s="1"/>
  <c r="G11" i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AF11" i="1" s="1"/>
  <c r="AG11" i="1" s="1"/>
  <c r="AH11" i="1" s="1"/>
  <c r="AI11" i="1" s="1"/>
  <c r="AJ11" i="1" s="1"/>
  <c r="AK11" i="1" s="1"/>
  <c r="AL11" i="1" s="1"/>
  <c r="AM11" i="1" s="1"/>
  <c r="AN11" i="1" s="1"/>
  <c r="D19" i="1"/>
  <c r="E19" i="1" s="1"/>
  <c r="F19" i="1" s="1"/>
  <c r="D16" i="1"/>
  <c r="E16" i="1" s="1"/>
  <c r="D11" i="1"/>
  <c r="E11" i="1" s="1"/>
  <c r="F11" i="1" s="1"/>
  <c r="D20" i="1"/>
  <c r="E20" i="1" s="1"/>
  <c r="F20" i="1" s="1"/>
  <c r="G20" i="1" s="1"/>
  <c r="H20" i="1" s="1"/>
  <c r="D15" i="1"/>
  <c r="E15" i="1" s="1"/>
  <c r="F15" i="1" s="1"/>
  <c r="G15" i="1" s="1"/>
  <c r="H15" i="1" s="1"/>
  <c r="I15" i="1" s="1"/>
  <c r="D12" i="1"/>
  <c r="E12" i="1" s="1"/>
  <c r="F12" i="1" s="1"/>
  <c r="G12" i="1" s="1"/>
  <c r="H12" i="1" s="1"/>
  <c r="I12" i="1" s="1"/>
  <c r="G10" i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AI10" i="1" s="1"/>
  <c r="AJ10" i="1" s="1"/>
  <c r="AK10" i="1" s="1"/>
  <c r="AL10" i="1" s="1"/>
  <c r="AM10" i="1" s="1"/>
  <c r="AN10" i="1" s="1"/>
  <c r="D17" i="1"/>
  <c r="E17" i="1" s="1"/>
  <c r="F17" i="1" s="1"/>
  <c r="G17" i="1" s="1"/>
  <c r="H17" i="1" s="1"/>
  <c r="J15" i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AH15" i="1" s="1"/>
  <c r="AI15" i="1" s="1"/>
  <c r="AJ15" i="1" s="1"/>
  <c r="AK15" i="1" s="1"/>
  <c r="AL15" i="1" s="1"/>
  <c r="AM15" i="1" s="1"/>
  <c r="AN15" i="1" s="1"/>
  <c r="D13" i="1"/>
  <c r="D18" i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AA18" i="1" s="1"/>
  <c r="AB18" i="1" s="1"/>
  <c r="AC18" i="1" s="1"/>
  <c r="AD18" i="1" s="1"/>
  <c r="AE18" i="1" s="1"/>
  <c r="AF18" i="1" s="1"/>
  <c r="AG18" i="1" s="1"/>
  <c r="AH18" i="1" s="1"/>
  <c r="AI18" i="1" s="1"/>
  <c r="AJ18" i="1" s="1"/>
  <c r="AK18" i="1" s="1"/>
  <c r="AL18" i="1" s="1"/>
  <c r="AM18" i="1" s="1"/>
  <c r="AN18" i="1" s="1"/>
  <c r="F16" i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AA16" i="1" s="1"/>
  <c r="AB16" i="1" s="1"/>
  <c r="AC16" i="1" s="1"/>
  <c r="AD16" i="1" s="1"/>
  <c r="AE16" i="1" s="1"/>
  <c r="AF16" i="1" s="1"/>
  <c r="AG16" i="1" s="1"/>
  <c r="AH16" i="1" s="1"/>
  <c r="AI16" i="1" s="1"/>
  <c r="AJ16" i="1" s="1"/>
  <c r="AK16" i="1" s="1"/>
  <c r="AL16" i="1" s="1"/>
  <c r="AM16" i="1" s="1"/>
  <c r="AN16" i="1" s="1"/>
  <c r="H14" i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AA14" i="1" s="1"/>
  <c r="AB14" i="1" s="1"/>
  <c r="AC14" i="1" s="1"/>
  <c r="AD14" i="1" s="1"/>
  <c r="AE14" i="1" s="1"/>
  <c r="AF14" i="1" s="1"/>
  <c r="AG14" i="1" s="1"/>
  <c r="AH14" i="1" s="1"/>
  <c r="AI14" i="1" s="1"/>
  <c r="AJ14" i="1" s="1"/>
  <c r="AK14" i="1" s="1"/>
  <c r="AL14" i="1" s="1"/>
  <c r="AM14" i="1" s="1"/>
  <c r="AN14" i="1" s="1"/>
  <c r="D14" i="1"/>
  <c r="E14" i="1" s="1"/>
  <c r="F14" i="1" s="1"/>
  <c r="G14" i="1" s="1"/>
  <c r="J12" i="1"/>
  <c r="D10" i="1"/>
  <c r="E10" i="1" s="1"/>
  <c r="F10" i="1" s="1"/>
  <c r="E9" i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AN9" i="1" s="1"/>
  <c r="J23" i="1" l="1"/>
  <c r="AO23" i="1"/>
  <c r="K12" i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AI12" i="1" s="1"/>
  <c r="AJ12" i="1" s="1"/>
  <c r="AK12" i="1" s="1"/>
  <c r="AL12" i="1" s="1"/>
  <c r="AM12" i="1" s="1"/>
  <c r="AN12" i="1" s="1"/>
</calcChain>
</file>

<file path=xl/sharedStrings.xml><?xml version="1.0" encoding="utf-8"?>
<sst xmlns="http://schemas.openxmlformats.org/spreadsheetml/2006/main" count="196" uniqueCount="113">
  <si>
    <t>SUN</t>
  </si>
  <si>
    <t>MON</t>
  </si>
  <si>
    <t>TUE</t>
  </si>
  <si>
    <t>WED</t>
  </si>
  <si>
    <t>THU</t>
  </si>
  <si>
    <t>FRI</t>
  </si>
  <si>
    <t>SAT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</si>
  <si>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</si>
  <si>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</si>
  <si>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</si>
  <si>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</si>
  <si>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</si>
  <si>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</si>
  <si>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</si>
  <si>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</si>
  <si>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</si>
  <si>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</si>
  <si>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</si>
  <si>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</si>
  <si>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Employee List</t>
  </si>
  <si>
    <t>Employee ID</t>
  </si>
  <si>
    <t>Employee Name</t>
  </si>
  <si>
    <t>Emp-001</t>
  </si>
  <si>
    <t>Amit</t>
  </si>
  <si>
    <t>Emp-002</t>
  </si>
  <si>
    <t>Rakesh</t>
  </si>
  <si>
    <t>Emp-003</t>
  </si>
  <si>
    <t>Sunil</t>
  </si>
  <si>
    <t>Emp-004</t>
  </si>
  <si>
    <t>Sohan</t>
  </si>
  <si>
    <t>Emp-005</t>
  </si>
  <si>
    <t>Mohan</t>
  </si>
  <si>
    <t>Emp-006</t>
  </si>
  <si>
    <t>Rohan</t>
  </si>
  <si>
    <t>Emp-007</t>
  </si>
  <si>
    <t>Deepak</t>
  </si>
  <si>
    <t>Emp-008</t>
  </si>
  <si>
    <t>Sandeep</t>
  </si>
  <si>
    <t>Emp-009</t>
  </si>
  <si>
    <t>Khushboo</t>
  </si>
  <si>
    <t>Emp-010</t>
  </si>
  <si>
    <t>Aarti</t>
  </si>
  <si>
    <t>Emp-011</t>
  </si>
  <si>
    <t>Sangeeta</t>
  </si>
  <si>
    <t>Emp-012</t>
  </si>
  <si>
    <t>Sunita</t>
  </si>
  <si>
    <t>Emp-013</t>
  </si>
  <si>
    <t>Darpan</t>
  </si>
  <si>
    <t>Emp-014</t>
  </si>
  <si>
    <t>Chanchal</t>
  </si>
  <si>
    <t>Emp-015</t>
  </si>
  <si>
    <t>Mukesh</t>
  </si>
  <si>
    <t>Emp-016</t>
  </si>
  <si>
    <t>David</t>
  </si>
  <si>
    <t>Company holidays</t>
  </si>
  <si>
    <t>Description</t>
  </si>
  <si>
    <t>New Year's Day</t>
  </si>
  <si>
    <t>Republic Day</t>
  </si>
  <si>
    <t>Indian Independence Day</t>
  </si>
  <si>
    <t>Holi</t>
  </si>
  <si>
    <t>Christmas</t>
  </si>
  <si>
    <t>Company Holidays</t>
  </si>
  <si>
    <t>Leave Types</t>
  </si>
  <si>
    <t>Sick leave</t>
  </si>
  <si>
    <t>Vacation</t>
  </si>
  <si>
    <t>Breavement</t>
  </si>
  <si>
    <t>Others</t>
  </si>
  <si>
    <t>Start Date</t>
  </si>
  <si>
    <t>EndDate</t>
  </si>
  <si>
    <t>LeaveTypes</t>
  </si>
  <si>
    <t>Days</t>
  </si>
  <si>
    <t>Holidays</t>
  </si>
  <si>
    <t>Employee Leavs Tracker</t>
  </si>
  <si>
    <t>Select EmployeeID</t>
  </si>
  <si>
    <t>Enter Year</t>
  </si>
  <si>
    <t>Weekday/Month</t>
  </si>
  <si>
    <t>Column1</t>
  </si>
  <si>
    <t>SUN2</t>
  </si>
  <si>
    <t>MON3</t>
  </si>
  <si>
    <t>TUE4</t>
  </si>
  <si>
    <t>WED5</t>
  </si>
  <si>
    <t>THU6</t>
  </si>
  <si>
    <t>FRI7</t>
  </si>
  <si>
    <t>SAT8</t>
  </si>
  <si>
    <t>SUN9</t>
  </si>
  <si>
    <t>MON10</t>
  </si>
  <si>
    <t>TUE11</t>
  </si>
  <si>
    <t>WED12</t>
  </si>
  <si>
    <t>THU13</t>
  </si>
  <si>
    <t>FRI14</t>
  </si>
  <si>
    <t>SAT15</t>
  </si>
  <si>
    <t>SUN16</t>
  </si>
  <si>
    <t>MON17</t>
  </si>
  <si>
    <t>TUE18</t>
  </si>
  <si>
    <t>WED19</t>
  </si>
  <si>
    <t>THU20</t>
  </si>
  <si>
    <t>FRI21</t>
  </si>
  <si>
    <t>SAT22</t>
  </si>
  <si>
    <t>SUN23</t>
  </si>
  <si>
    <t>MON24</t>
  </si>
  <si>
    <t>TUE25</t>
  </si>
  <si>
    <t>WED26</t>
  </si>
  <si>
    <t>THU27</t>
  </si>
  <si>
    <t>FRI28</t>
  </si>
  <si>
    <t>SAT29</t>
  </si>
  <si>
    <t>SUN30</t>
  </si>
  <si>
    <t>MON31</t>
  </si>
  <si>
    <t>Leave Statistics</t>
  </si>
  <si>
    <t>End Date</t>
  </si>
  <si>
    <t>Total Leaves</t>
  </si>
  <si>
    <t>Working Days</t>
  </si>
  <si>
    <t>Sick Leave</t>
  </si>
  <si>
    <t>Employee Attendance Record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</si>
</sst>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"/>
  </numFmts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Bookman Old Style"/>
      <family val="1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4"/>
      <color theme="1"/>
      <name val="Bookman Old Style"/>
      <family val="1"/>
    </font>
    <font>
      <b/>
      <sz val="22"/>
      <color theme="1"/>
      <name val="Bookman Old Style"/>
      <family val="1"/>
    </font>
    <font>
      <b/>
      <sz val="24"/>
      <color theme="1"/>
      <name val="Bookman Old Style"/>
      <family val="1"/>
    </font>
    <font>
      <sz val="14"/>
      <color theme="1"/>
      <name val="Bookman Old Style"/>
      <family val="1"/>
    </font>
    <font>
      <sz val="14"/>
      <color theme="1"/>
      <name val="Calibri"/>
      <family val="2"/>
      <scheme val="minor"/>
    </font>
    <font>
      <b/>
      <sz val="36"/>
      <color theme="1"/>
      <name val="Bookman Old Style"/>
      <family val="1"/>
    </font>
    <font>
      <b/>
      <sz val="28"/>
      <color theme="1"/>
      <name val="Bookman Old Style"/>
      <family val="1"/>
    </font>
    <font>
      <sz val="14"/>
      <color theme="0"/>
      <name val="Bookman Old Style"/>
      <family val="1"/>
    </font>
    <font>
      <sz val="12"/>
      <color theme="0"/>
      <name val="Bookman Old Style"/>
      <family val="1"/>
    </font>
    <font>
      <b/>
      <sz val="12"/>
      <color rgb="FFFF0000"/>
      <name val="Bookman Old Style"/>
      <family val="1"/>
    </font>
    <font>
      <b/>
      <sz val="26"/>
      <color theme="0"/>
      <name val="Bookman Old Style"/>
      <family val="1"/>
    </font>
    <font>
      <b/>
      <sz val="36"/>
      <color theme="0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1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ck">
        <color theme="0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ck">
        <color theme="0"/>
      </left>
      <right style="thin">
        <color theme="1"/>
      </right>
      <top style="thick">
        <color theme="0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1">
    <xf numFmtId="0" fontId="0" fillId="0" borderId="0"/>
  </cellStyleXfs>
  <cellXfs count="56">
    <xf numFmtId="0" fontId="0" fillId="0" borderId="0" xfId="0"/>
    <xf numFmtId="14" fontId="0" fillId="0" borderId="0" xfId="0" applyNumberFormat="1"/>
    <xf numFmtId="164" fontId="3" fillId="0" borderId="0" xfId="0" applyNumberFormat="1" applyFont="1"/>
    <xf numFmtId="0" fontId="3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4" fontId="9" fillId="0" borderId="0" xfId="0" applyNumberFormat="1" applyFont="1"/>
    <xf numFmtId="14" fontId="0" fillId="0" borderId="0" xfId="0" applyNumberFormat="1" applyAlignment="1">
      <alignment horizontal="center"/>
    </xf>
    <xf numFmtId="14" fontId="8" fillId="0" borderId="0" xfId="0" applyNumberFormat="1" applyFont="1" applyAlignment="1">
      <alignment horizontal="center"/>
    </xf>
    <xf numFmtId="0" fontId="11" fillId="0" borderId="0" xfId="0" applyFont="1"/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8" xfId="0" applyFont="1" applyBorder="1"/>
    <xf numFmtId="164" fontId="3" fillId="0" borderId="0" xfId="0" applyNumberFormat="1" applyFont="1" applyBorder="1"/>
    <xf numFmtId="0" fontId="3" fillId="0" borderId="9" xfId="0" applyFont="1" applyBorder="1"/>
    <xf numFmtId="0" fontId="3" fillId="0" borderId="0" xfId="0" applyFont="1" applyBorder="1"/>
    <xf numFmtId="0" fontId="3" fillId="0" borderId="10" xfId="0" applyFont="1" applyBorder="1"/>
    <xf numFmtId="0" fontId="3" fillId="0" borderId="0" xfId="0" applyFont="1" applyBorder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/>
    </xf>
    <xf numFmtId="164" fontId="4" fillId="0" borderId="13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64"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border outline="0"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scheme val="none"/>
      </font>
      <numFmt numFmtId="165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ookman Old Style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Bookman Old Style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ookman Old Style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ookman Old Style"/>
        <scheme val="none"/>
      </font>
      <numFmt numFmtId="165" formatCode="dd/mm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ookman Old Style"/>
        <scheme val="none"/>
      </font>
      <numFmt numFmtId="165" formatCode="dd/mm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ookman Old Style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ookman Old Style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ookman Old Style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</font>
      <numFmt numFmtId="165" formatCode="dd/mm/yyyy"/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strike val="0"/>
        <outline val="0"/>
        <shadow val="0"/>
        <u val="none"/>
        <vertAlign val="baseline"/>
        <sz val="14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numFmt numFmtId="164" formatCode="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ookman Old Style"/>
        <scheme val="none"/>
      </font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285750</xdr:colOff>
      <xdr:row>3</xdr:row>
      <xdr:rowOff>514350</xdr:rowOff>
    </xdr:from>
    <xdr:to>
      <xdr:col>21</xdr:col>
      <xdr:colOff>400050</xdr:colOff>
      <xdr:row>5</xdr:row>
      <xdr:rowOff>38100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204C5262-E2D0-752B-61F1-9052BD5F6ED5}"/>
            </a:ext>
          </a:extLst>
        </xdr:cNvPr>
        <xdr:cNvSpPr/>
      </xdr:nvSpPr>
      <xdr:spPr>
        <a:xfrm>
          <a:off x="8324850" y="1114425"/>
          <a:ext cx="1752600" cy="5143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400" b="1"/>
            <a:t>Salary</a:t>
          </a:r>
          <a:r>
            <a:rPr lang="en-IN" sz="2400" b="1" baseline="0"/>
            <a:t> Table</a:t>
          </a:r>
          <a:endParaRPr lang="en-IN" sz="2400" b="1"/>
        </a:p>
      </xdr:txBody>
    </xdr:sp>
    <xdr:clientData/>
  </xdr:twoCellAnchor>
  <xdr:twoCellAnchor>
    <xdr:from>
      <xdr:col>22</xdr:col>
      <xdr:colOff>66675</xdr:colOff>
      <xdr:row>3</xdr:row>
      <xdr:rowOff>533400</xdr:rowOff>
    </xdr:from>
    <xdr:to>
      <xdr:col>26</xdr:col>
      <xdr:colOff>180975</xdr:colOff>
      <xdr:row>5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83BD4725-3616-CF92-2242-5EE8BC5E5244}"/>
            </a:ext>
          </a:extLst>
        </xdr:cNvPr>
        <xdr:cNvSpPr/>
      </xdr:nvSpPr>
      <xdr:spPr>
        <a:xfrm>
          <a:off x="10372725" y="1133475"/>
          <a:ext cx="1752600" cy="5143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400" b="1"/>
            <a:t>Pay</a:t>
          </a:r>
          <a:r>
            <a:rPr lang="en-IN" sz="2400" b="1" baseline="0"/>
            <a:t> Slip</a:t>
          </a:r>
          <a:endParaRPr lang="en-IN" sz="2400" b="1"/>
        </a:p>
      </xdr:txBody>
    </xdr:sp>
    <xdr:clientData/>
  </xdr:twoCellAnchor>
</xdr:wsDr>
</file>

<file path=xl/tables/table1.xml><?xml version="1.0" encoding="utf-8"?>
<table xmlns="http://schemas.openxmlformats.org/spreadsheetml/2006/main" id="5" name="Table5" displayName="Table5" ref="B8:AN20" totalsRowShown="0" headerRowDxfId="58" dataDxfId="57">
  <tableColumns count="39">
    <tableColumn id="1" name="Weekday/Month" dataDxfId="56"/>
    <tableColumn id="2" name="Column1" dataDxfId="55"/>
    <tableColumn id="3" name="SUN" dataDxfId="54">
      <calculatedColumnFormula>IFERROR(IF(TEXT(DATE(calyear,ROW($A1),1),"DDD")=LEFT(D$8,3),DATE(calyear,ROW($A1),1),""),"")</calculatedColumnFormula>
    </tableColumn>
    <tableColumn id="4" name="MON" dataDxfId="53">
      <calculatedColumnFormula>IFERROR(IF(TEXT(DATE(calyear,ROW($A1),1),"DDD")=LEFT(E$8,3),DATE(calyear,ROW($A1),1),IF(D9&gt;0,D9+1,"")),"")</calculatedColumnFormula>
    </tableColumn>
    <tableColumn id="5" name="TUE" dataDxfId="52">
      <calculatedColumnFormula>IFERROR(IF(TEXT(DATE(calyear,ROW($A1),1),"DDD")=LEFT(F$8,3),DATE(calyear,ROW($A1),1),IF(E9&gt;0,E9+1,"")),"")</calculatedColumnFormula>
    </tableColumn>
    <tableColumn id="6" name="WED" dataDxfId="51">
      <calculatedColumnFormula>IFERROR(IF(TEXT(DATE(calyear,ROW($A1),1),"DDD")=LEFT(G$8,3),DATE(calyear,ROW($A1),1),IF(F9&gt;0,F9+1,"")),"")</calculatedColumnFormula>
    </tableColumn>
    <tableColumn id="7" name="THU" dataDxfId="50">
      <calculatedColumnFormula>IFERROR(IF(TEXT(DATE(calyear,ROW($A1),1),"DDD")=LEFT(H$8,3),DATE(calyear,ROW($A1),1),IF(G9&gt;0,G9+1,"")),"")</calculatedColumnFormula>
    </tableColumn>
    <tableColumn id="8" name="FRI" dataDxfId="49">
      <calculatedColumnFormula>IFERROR(IF(TEXT(DATE(calyear,ROW($A1),1),"DDD")=LEFT(I$8,3),DATE(calyear,ROW($A1),1),IF(H9&gt;0,H9+1,"")),"")</calculatedColumnFormula>
    </tableColumn>
    <tableColumn id="9" name="SAT" dataDxfId="48">
      <calculatedColumnFormula>IFERROR(IF(TEXT(DATE(calyear,ROW($A1),1),"DDD")=LEFT(J$8,3),DATE(calyear,ROW($A1),1),IF(I9&gt;0,I9+1,"")),"")</calculatedColumnFormula>
    </tableColumn>
    <tableColumn id="10" name="SUN2" dataDxfId="47">
      <calculatedColumnFormula>IF(AND(J9&gt;0,J9&lt;EOMONTH($J9,0)),J9+1,"")</calculatedColumnFormula>
    </tableColumn>
    <tableColumn id="11" name="MON3" dataDxfId="46">
      <calculatedColumnFormula>IF(AND(K9&gt;0,K9&lt;EOMONTH($J9,0)),K9+1,"")</calculatedColumnFormula>
    </tableColumn>
    <tableColumn id="12" name="TUE4" dataDxfId="45">
      <calculatedColumnFormula>IF(AND(L9&gt;0,L9&lt;EOMONTH($J9,0)),L9+1,"")</calculatedColumnFormula>
    </tableColumn>
    <tableColumn id="13" name="WED5" dataDxfId="44">
      <calculatedColumnFormula>IF(AND(M9&gt;0,M9&lt;EOMONTH($J9,0)),M9+1,"")</calculatedColumnFormula>
    </tableColumn>
    <tableColumn id="14" name="THU6" dataDxfId="43">
      <calculatedColumnFormula>IF(AND(N9&gt;0,N9&lt;EOMONTH($J9,0)),N9+1,"")</calculatedColumnFormula>
    </tableColumn>
    <tableColumn id="15" name="FRI7" dataDxfId="42">
      <calculatedColumnFormula>IF(AND(O9&gt;0,O9&lt;EOMONTH($J9,0)),O9+1,"")</calculatedColumnFormula>
    </tableColumn>
    <tableColumn id="16" name="SAT8" dataDxfId="41">
      <calculatedColumnFormula>IF(AND(P9&gt;0,P9&lt;EOMONTH($J9,0)),P9+1,"")</calculatedColumnFormula>
    </tableColumn>
    <tableColumn id="17" name="SUN9" dataDxfId="40">
      <calculatedColumnFormula>IF(AND(Q9&gt;0,Q9&lt;EOMONTH($J9,0)),Q9+1,"")</calculatedColumnFormula>
    </tableColumn>
    <tableColumn id="18" name="MON10" dataDxfId="39">
      <calculatedColumnFormula>IF(AND(R9&gt;0,R9&lt;EOMONTH($J9,0)),R9+1,"")</calculatedColumnFormula>
    </tableColumn>
    <tableColumn id="19" name="TUE11" dataDxfId="38">
      <calculatedColumnFormula>IF(AND(S9&gt;0,S9&lt;EOMONTH($J9,0)),S9+1,"")</calculatedColumnFormula>
    </tableColumn>
    <tableColumn id="20" name="WED12" dataDxfId="37">
      <calculatedColumnFormula>IF(AND(T9&gt;0,T9&lt;EOMONTH($J9,0)),T9+1,"")</calculatedColumnFormula>
    </tableColumn>
    <tableColumn id="21" name="THU13" dataDxfId="36">
      <calculatedColumnFormula>IF(AND(U9&gt;0,U9&lt;EOMONTH($J9,0)),U9+1,"")</calculatedColumnFormula>
    </tableColumn>
    <tableColumn id="22" name="FRI14" dataDxfId="35">
      <calculatedColumnFormula>IF(AND(V9&gt;0,V9&lt;EOMONTH($J9,0)),V9+1,"")</calculatedColumnFormula>
    </tableColumn>
    <tableColumn id="23" name="SAT15" dataDxfId="34">
      <calculatedColumnFormula>IF(AND(W9&gt;0,W9&lt;EOMONTH($J9,0)),W9+1,"")</calculatedColumnFormula>
    </tableColumn>
    <tableColumn id="24" name="SUN16" dataDxfId="33">
      <calculatedColumnFormula>IF(AND(X9&gt;0,X9&lt;EOMONTH($J9,0)),X9+1,"")</calculatedColumnFormula>
    </tableColumn>
    <tableColumn id="25" name="MON17" dataDxfId="32">
      <calculatedColumnFormula>IF(AND(Y9&gt;0,Y9&lt;EOMONTH($J9,0)),Y9+1,"")</calculatedColumnFormula>
    </tableColumn>
    <tableColumn id="26" name="TUE18" dataDxfId="31">
      <calculatedColumnFormula>IF(AND(Z9&gt;0,Z9&lt;EOMONTH($J9,0)),Z9+1,"")</calculatedColumnFormula>
    </tableColumn>
    <tableColumn id="27" name="WED19" dataDxfId="30">
      <calculatedColumnFormula>IF(AND(AA9&gt;0,AA9&lt;EOMONTH($J9,0)),AA9+1,"")</calculatedColumnFormula>
    </tableColumn>
    <tableColumn id="28" name="THU20" dataDxfId="29">
      <calculatedColumnFormula>IF(AND(AB9&gt;0,AB9&lt;EOMONTH($J9,0)),AB9+1,"")</calculatedColumnFormula>
    </tableColumn>
    <tableColumn id="29" name="FRI21" dataDxfId="28">
      <calculatedColumnFormula>IF(AND(AC9&gt;0,AC9&lt;EOMONTH($J9,0)),AC9+1,"")</calculatedColumnFormula>
    </tableColumn>
    <tableColumn id="30" name="SAT22" dataDxfId="27">
      <calculatedColumnFormula>IF(AND(AD9&gt;0,AD9&lt;EOMONTH($J9,0)),AD9+1,"")</calculatedColumnFormula>
    </tableColumn>
    <tableColumn id="31" name="SUN23" dataDxfId="26">
      <calculatedColumnFormula>IF(AND(AE9&gt;0,AE9&lt;EOMONTH($J9,0)),AE9+1,"")</calculatedColumnFormula>
    </tableColumn>
    <tableColumn id="32" name="MON24" dataDxfId="25">
      <calculatedColumnFormula>IF(AND(AF9&gt;0,AF9&lt;EOMONTH($J9,0)),AF9+1,"")</calculatedColumnFormula>
    </tableColumn>
    <tableColumn id="33" name="TUE25" dataDxfId="24">
      <calculatedColumnFormula>IF(AND(AG9&gt;0,AG9&lt;EOMONTH($J9,0)),AG9+1,"")</calculatedColumnFormula>
    </tableColumn>
    <tableColumn id="34" name="WED26" dataDxfId="23">
      <calculatedColumnFormula>IF(AND(AH9&gt;0,AH9&lt;EOMONTH($J9,0)),AH9+1,"")</calculatedColumnFormula>
    </tableColumn>
    <tableColumn id="35" name="THU27" dataDxfId="22">
      <calculatedColumnFormula>IF(AND(AI9&gt;0,AI9&lt;EOMONTH($J9,0)),AI9+1,"")</calculatedColumnFormula>
    </tableColumn>
    <tableColumn id="36" name="FRI28" dataDxfId="21">
      <calculatedColumnFormula>IF(AND(AJ9&gt;0,AJ9&lt;EOMONTH($J9,0)),AJ9+1,"")</calculatedColumnFormula>
    </tableColumn>
    <tableColumn id="37" name="SAT29" dataDxfId="20">
      <calculatedColumnFormula>IF(AND(AK9&gt;0,AK9&lt;EOMONTH($J9,0)),AK9+1,"")</calculatedColumnFormula>
    </tableColumn>
    <tableColumn id="38" name="SUN30" dataDxfId="19">
      <calculatedColumnFormula>IF(AND(AL9&gt;0,AL9&lt;EOMONTH($J9,0)),AL9+1,"")</calculatedColumnFormula>
    </tableColumn>
    <tableColumn id="39" name="MON31" dataDxfId="18">
      <calculatedColumnFormula>IF(AND(AM9&gt;0,AM9&lt;EOMONTH($J9,0)),AM9+1,"")</calculatedColumnFormula>
    </tableColumn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1" name="EmployeeList" displayName="EmployeeList" ref="B4:C20" totalsRowShown="0" headerRowDxfId="17" dataDxfId="16">
  <tableColumns count="2">
    <tableColumn id="1" name="Employee ID" dataDxfId="15"/>
    <tableColumn id="2" name="Employee Name" dataDxfId="14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C5:G28" totalsRowShown="0" headerRowDxfId="13" dataDxfId="12">
  <tableColumns count="5">
    <tableColumn id="1" name="Employee Name" dataDxfId="11"/>
    <tableColumn id="2" name="Start Date" dataDxfId="10"/>
    <tableColumn id="3" name="EndDate" dataDxfId="9"/>
    <tableColumn id="4" name="LeaveTypes" dataDxfId="8"/>
    <tableColumn id="5" name="Days" dataDxfId="7">
      <calculatedColumnFormula>NETWORKDAYS(Table4[[#This Row],[Start Date]],Table4[[#This Row],[EndDate]],Table2[Company holidays])</calculatedColumnFormula>
    </tableColumn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id="2" name="Table2" displayName="Table2" ref="B3:C9" totalsRowShown="0" headerRowDxfId="6">
  <tableColumns count="2">
    <tableColumn id="1" name="Company holidays" dataDxfId="5"/>
    <tableColumn id="2" name="Description" dataDxfId="4"/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id="3" name="Table3" displayName="Table3" ref="B3:B7" totalsRowShown="0" headerRowDxfId="3" dataDxfId="2" tableBorderDxfId="1">
  <tableColumns count="1">
    <tableColumn id="1" name="Leave Types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S28"/>
  <sheetViews>
    <sheetView tabSelected="1" topLeftCell="A4" zoomScale="80" zoomScaleNormal="80" workbookViewId="0">
      <pane xSplit="13" ySplit="6" topLeftCell="N10" activePane="bottomRight" state="frozen"/>
      <selection activeCell="A4" sqref="A4"/>
      <selection pane="topRight" activeCell="N4" sqref="N4"/>
      <selection pane="bottomLeft" activeCell="A10" sqref="A10"/>
      <selection pane="bottomRight" activeCell="K5" sqref="K5"/>
    </sheetView>
  </sheetViews>
  <sheetFormatPr defaultColWidth="6.140625" defaultRowHeight="15.75" x14ac:dyDescent="0.25"/>
  <cols>
    <col min="1" max="2" width="6.140625" style="3"/>
    <col min="3" max="3" width="20.5703125" style="3" customWidth="1"/>
    <col min="4" max="4" width="6.140625" style="3"/>
    <col min="5" max="5" width="7.85546875" style="3" customWidth="1"/>
    <col min="6" max="21" width="6.140625" style="3"/>
    <col min="22" max="22" width="9.42578125" style="3" bestFit="1" customWidth="1"/>
    <col min="23" max="39" width="6.140625" style="3"/>
    <col min="40" max="40" width="7.28515625" style="3" customWidth="1"/>
    <col min="41" max="16384" width="6.140625" style="3"/>
  </cols>
  <sheetData>
    <row r="4" spans="2:42" ht="51.75" customHeight="1" x14ac:dyDescent="0.25">
      <c r="B4" s="55" t="s">
        <v>112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2:42" ht="26.25" customHeight="1" thickBot="1" x14ac:dyDescent="0.3">
      <c r="B5" s="49" t="s">
        <v>73</v>
      </c>
      <c r="C5" s="49"/>
      <c r="D5" s="50" t="s">
        <v>26</v>
      </c>
      <c r="E5" s="50"/>
      <c r="F5" s="51" t="str">
        <f>VLOOKUP(D5,EmpList!B4:C20,2,FALSE)</f>
        <v>Sunil</v>
      </c>
      <c r="G5" s="51"/>
      <c r="H5" s="51"/>
    </row>
    <row r="6" spans="2:42" ht="24.75" customHeight="1" thickTop="1" x14ac:dyDescent="0.25">
      <c r="B6" s="49" t="s">
        <v>74</v>
      </c>
      <c r="C6" s="49"/>
      <c r="D6" s="52">
        <f ca="1">YEAR(TODAY())</f>
        <v>2023</v>
      </c>
      <c r="E6" s="52"/>
      <c r="F6" s="52"/>
      <c r="G6" s="52"/>
      <c r="H6" s="52"/>
    </row>
    <row r="8" spans="2:42" x14ac:dyDescent="0.25">
      <c r="B8" s="19" t="s">
        <v>75</v>
      </c>
      <c r="C8" s="19" t="s">
        <v>76</v>
      </c>
      <c r="D8" s="3" t="s">
        <v>0</v>
      </c>
      <c r="E8" s="3" t="s">
        <v>1</v>
      </c>
      <c r="F8" s="3" t="s">
        <v>2</v>
      </c>
      <c r="G8" s="3" t="s">
        <v>3</v>
      </c>
      <c r="H8" s="3" t="s">
        <v>4</v>
      </c>
      <c r="I8" s="3" t="s">
        <v>5</v>
      </c>
      <c r="J8" s="3" t="s">
        <v>6</v>
      </c>
      <c r="K8" s="3" t="s">
        <v>77</v>
      </c>
      <c r="L8" s="3" t="s">
        <v>78</v>
      </c>
      <c r="M8" s="3" t="s">
        <v>79</v>
      </c>
      <c r="N8" s="3" t="s">
        <v>80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  <c r="X8" s="3" t="s">
        <v>90</v>
      </c>
      <c r="Y8" s="3" t="s">
        <v>91</v>
      </c>
      <c r="Z8" s="3" t="s">
        <v>92</v>
      </c>
      <c r="AA8" s="3" t="s">
        <v>93</v>
      </c>
      <c r="AB8" s="3" t="s">
        <v>94</v>
      </c>
      <c r="AC8" s="3" t="s">
        <v>95</v>
      </c>
      <c r="AD8" s="3" t="s">
        <v>96</v>
      </c>
      <c r="AE8" s="3" t="s">
        <v>97</v>
      </c>
      <c r="AF8" s="3" t="s">
        <v>98</v>
      </c>
      <c r="AG8" s="3" t="s">
        <v>99</v>
      </c>
      <c r="AH8" s="3" t="s">
        <v>100</v>
      </c>
      <c r="AI8" s="3" t="s">
        <v>101</v>
      </c>
      <c r="AJ8" s="3" t="s">
        <v>102</v>
      </c>
      <c r="AK8" s="3" t="s">
        <v>103</v>
      </c>
      <c r="AL8" s="3" t="s">
        <v>104</v>
      </c>
      <c r="AM8" s="3" t="s">
        <v>105</v>
      </c>
      <c r="AN8" s="3" t="s">
        <v>106</v>
      </c>
    </row>
    <row r="9" spans="2:42" x14ac:dyDescent="0.25">
      <c r="B9" s="3" t="s">
        <v>7</v>
      </c>
      <c r="D9" s="18">
        <f t="shared" ref="D9:D20" ca="1" si="0">IFERROR(IF(TEXT(DATE(calyear,ROW($A1),1),"DDD")=LEFT(D$8,3),DATE(calyear,ROW($A1),1),""),"")</f>
        <v>44927</v>
      </c>
      <c r="E9" s="18">
        <f t="shared" ref="E9:J20" ca="1" si="1">IFERROR(IF(TEXT(DATE(calyear,ROW($A1),1),"DDD")=LEFT(E$8,3),DATE(calyear,ROW($A1),1),IF(D9&gt;0,D9+1,"")),"")</f>
        <v>44928</v>
      </c>
      <c r="F9" s="18">
        <f t="shared" ca="1" si="1"/>
        <v>44929</v>
      </c>
      <c r="G9" s="18">
        <f t="shared" ca="1" si="1"/>
        <v>44930</v>
      </c>
      <c r="H9" s="18">
        <f t="shared" ca="1" si="1"/>
        <v>44931</v>
      </c>
      <c r="I9" s="18">
        <f t="shared" ca="1" si="1"/>
        <v>44932</v>
      </c>
      <c r="J9" s="18">
        <f t="shared" ca="1" si="1"/>
        <v>44933</v>
      </c>
      <c r="K9" s="18">
        <f ca="1">IF(AND(J9&gt;0,J9&lt;EOMONTH($J9,0)),J9+1,"")</f>
        <v>44934</v>
      </c>
      <c r="L9" s="18">
        <f t="shared" ref="L9:AN9" ca="1" si="2">IF(AND(K9&gt;0,K9&lt;EOMONTH($J9,0)),K9+1,"")</f>
        <v>44935</v>
      </c>
      <c r="M9" s="18">
        <f t="shared" ca="1" si="2"/>
        <v>44936</v>
      </c>
      <c r="N9" s="18">
        <f t="shared" ca="1" si="2"/>
        <v>44937</v>
      </c>
      <c r="O9" s="18">
        <f t="shared" ca="1" si="2"/>
        <v>44938</v>
      </c>
      <c r="P9" s="18">
        <f t="shared" ca="1" si="2"/>
        <v>44939</v>
      </c>
      <c r="Q9" s="18">
        <f t="shared" ca="1" si="2"/>
        <v>44940</v>
      </c>
      <c r="R9" s="18">
        <f t="shared" ca="1" si="2"/>
        <v>44941</v>
      </c>
      <c r="S9" s="18">
        <f t="shared" ca="1" si="2"/>
        <v>44942</v>
      </c>
      <c r="T9" s="18">
        <f t="shared" ca="1" si="2"/>
        <v>44943</v>
      </c>
      <c r="U9" s="18">
        <f t="shared" ca="1" si="2"/>
        <v>44944</v>
      </c>
      <c r="V9" s="18">
        <f t="shared" ca="1" si="2"/>
        <v>44945</v>
      </c>
      <c r="W9" s="18">
        <f t="shared" ca="1" si="2"/>
        <v>44946</v>
      </c>
      <c r="X9" s="18">
        <f t="shared" ca="1" si="2"/>
        <v>44947</v>
      </c>
      <c r="Y9" s="18">
        <f t="shared" ca="1" si="2"/>
        <v>44948</v>
      </c>
      <c r="Z9" s="18">
        <f t="shared" ca="1" si="2"/>
        <v>44949</v>
      </c>
      <c r="AA9" s="18">
        <f t="shared" ca="1" si="2"/>
        <v>44950</v>
      </c>
      <c r="AB9" s="18">
        <f t="shared" ca="1" si="2"/>
        <v>44951</v>
      </c>
      <c r="AC9" s="18">
        <f t="shared" ca="1" si="2"/>
        <v>44952</v>
      </c>
      <c r="AD9" s="18">
        <f t="shared" ca="1" si="2"/>
        <v>44953</v>
      </c>
      <c r="AE9" s="18">
        <f t="shared" ca="1" si="2"/>
        <v>44954</v>
      </c>
      <c r="AF9" s="18">
        <f t="shared" ca="1" si="2"/>
        <v>44955</v>
      </c>
      <c r="AG9" s="18">
        <f t="shared" ca="1" si="2"/>
        <v>44956</v>
      </c>
      <c r="AH9" s="18">
        <f t="shared" ca="1" si="2"/>
        <v>44957</v>
      </c>
      <c r="AI9" s="18" t="str">
        <f t="shared" ca="1" si="2"/>
        <v/>
      </c>
      <c r="AJ9" s="18" t="str">
        <f t="shared" ca="1" si="2"/>
        <v/>
      </c>
      <c r="AK9" s="18" t="str">
        <f t="shared" ca="1" si="2"/>
        <v/>
      </c>
      <c r="AL9" s="18" t="str">
        <f t="shared" ca="1" si="2"/>
        <v/>
      </c>
      <c r="AM9" s="18" t="str">
        <f t="shared" ca="1" si="2"/>
        <v/>
      </c>
      <c r="AN9" s="18" t="str">
        <f t="shared" ca="1" si="2"/>
        <v/>
      </c>
    </row>
    <row r="10" spans="2:42" x14ac:dyDescent="0.25">
      <c r="B10" s="3" t="s">
        <v>8</v>
      </c>
      <c r="D10" s="18" t="str">
        <f t="shared" ca="1" si="0"/>
        <v/>
      </c>
      <c r="E10" s="18" t="str">
        <f t="shared" ca="1" si="1"/>
        <v/>
      </c>
      <c r="F10" s="18" t="str">
        <f t="shared" ca="1" si="1"/>
        <v/>
      </c>
      <c r="G10" s="18">
        <f t="shared" ca="1" si="1"/>
        <v>44958</v>
      </c>
      <c r="H10" s="18">
        <f t="shared" ca="1" si="1"/>
        <v>44959</v>
      </c>
      <c r="I10" s="18">
        <f t="shared" ca="1" si="1"/>
        <v>44960</v>
      </c>
      <c r="J10" s="18">
        <f t="shared" ca="1" si="1"/>
        <v>44961</v>
      </c>
      <c r="K10" s="18">
        <f t="shared" ref="K10:K20" ca="1" si="3">IF(AND(J10&gt;0,J10&lt;EOMONTH($J10,0)),J10+1,"")</f>
        <v>44962</v>
      </c>
      <c r="L10" s="18">
        <f t="shared" ref="L10:AN10" ca="1" si="4">IF(AND(K10&gt;0,K10&lt;EOMONTH($J10,0)),K10+1,"")</f>
        <v>44963</v>
      </c>
      <c r="M10" s="18">
        <f t="shared" ca="1" si="4"/>
        <v>44964</v>
      </c>
      <c r="N10" s="18">
        <f t="shared" ca="1" si="4"/>
        <v>44965</v>
      </c>
      <c r="O10" s="18">
        <f t="shared" ca="1" si="4"/>
        <v>44966</v>
      </c>
      <c r="P10" s="18">
        <f t="shared" ca="1" si="4"/>
        <v>44967</v>
      </c>
      <c r="Q10" s="18">
        <f t="shared" ca="1" si="4"/>
        <v>44968</v>
      </c>
      <c r="R10" s="18">
        <f t="shared" ca="1" si="4"/>
        <v>44969</v>
      </c>
      <c r="S10" s="18">
        <f t="shared" ca="1" si="4"/>
        <v>44970</v>
      </c>
      <c r="T10" s="18">
        <f t="shared" ca="1" si="4"/>
        <v>44971</v>
      </c>
      <c r="U10" s="18">
        <f t="shared" ca="1" si="4"/>
        <v>44972</v>
      </c>
      <c r="V10" s="18">
        <f t="shared" ca="1" si="4"/>
        <v>44973</v>
      </c>
      <c r="W10" s="18">
        <f t="shared" ca="1" si="4"/>
        <v>44974</v>
      </c>
      <c r="X10" s="18">
        <f t="shared" ca="1" si="4"/>
        <v>44975</v>
      </c>
      <c r="Y10" s="18">
        <f t="shared" ca="1" si="4"/>
        <v>44976</v>
      </c>
      <c r="Z10" s="18">
        <f t="shared" ca="1" si="4"/>
        <v>44977</v>
      </c>
      <c r="AA10" s="18">
        <f t="shared" ca="1" si="4"/>
        <v>44978</v>
      </c>
      <c r="AB10" s="18">
        <f t="shared" ca="1" si="4"/>
        <v>44979</v>
      </c>
      <c r="AC10" s="18">
        <f t="shared" ca="1" si="4"/>
        <v>44980</v>
      </c>
      <c r="AD10" s="18">
        <f t="shared" ca="1" si="4"/>
        <v>44981</v>
      </c>
      <c r="AE10" s="18">
        <f t="shared" ca="1" si="4"/>
        <v>44982</v>
      </c>
      <c r="AF10" s="18">
        <f t="shared" ca="1" si="4"/>
        <v>44983</v>
      </c>
      <c r="AG10" s="18">
        <f t="shared" ca="1" si="4"/>
        <v>44984</v>
      </c>
      <c r="AH10" s="18">
        <f t="shared" ca="1" si="4"/>
        <v>44985</v>
      </c>
      <c r="AI10" s="18" t="str">
        <f t="shared" ca="1" si="4"/>
        <v/>
      </c>
      <c r="AJ10" s="18" t="str">
        <f t="shared" ca="1" si="4"/>
        <v/>
      </c>
      <c r="AK10" s="18" t="str">
        <f t="shared" ca="1" si="4"/>
        <v/>
      </c>
      <c r="AL10" s="18" t="str">
        <f t="shared" ca="1" si="4"/>
        <v/>
      </c>
      <c r="AM10" s="18" t="str">
        <f t="shared" ca="1" si="4"/>
        <v/>
      </c>
      <c r="AN10" s="18" t="str">
        <f t="shared" ca="1" si="4"/>
        <v/>
      </c>
    </row>
    <row r="11" spans="2:42" x14ac:dyDescent="0.25">
      <c r="B11" s="3" t="s">
        <v>9</v>
      </c>
      <c r="D11" s="18" t="str">
        <f t="shared" ca="1" si="0"/>
        <v/>
      </c>
      <c r="E11" s="18" t="str">
        <f t="shared" ca="1" si="1"/>
        <v/>
      </c>
      <c r="F11" s="18" t="str">
        <f t="shared" ca="1" si="1"/>
        <v/>
      </c>
      <c r="G11" s="18">
        <f t="shared" ca="1" si="1"/>
        <v>44986</v>
      </c>
      <c r="H11" s="18">
        <f t="shared" ca="1" si="1"/>
        <v>44987</v>
      </c>
      <c r="I11" s="18">
        <f t="shared" ca="1" si="1"/>
        <v>44988</v>
      </c>
      <c r="J11" s="18">
        <f t="shared" ca="1" si="1"/>
        <v>44989</v>
      </c>
      <c r="K11" s="18">
        <f t="shared" ca="1" si="3"/>
        <v>44990</v>
      </c>
      <c r="L11" s="18">
        <f t="shared" ref="L11:AN11" ca="1" si="5">IF(AND(K11&gt;0,K11&lt;EOMONTH($J11,0)),K11+1,"")</f>
        <v>44991</v>
      </c>
      <c r="M11" s="18">
        <f t="shared" ca="1" si="5"/>
        <v>44992</v>
      </c>
      <c r="N11" s="18">
        <f t="shared" ca="1" si="5"/>
        <v>44993</v>
      </c>
      <c r="O11" s="18">
        <f t="shared" ca="1" si="5"/>
        <v>44994</v>
      </c>
      <c r="P11" s="18">
        <f t="shared" ca="1" si="5"/>
        <v>44995</v>
      </c>
      <c r="Q11" s="18">
        <f t="shared" ca="1" si="5"/>
        <v>44996</v>
      </c>
      <c r="R11" s="18">
        <f t="shared" ca="1" si="5"/>
        <v>44997</v>
      </c>
      <c r="S11" s="18">
        <f t="shared" ca="1" si="5"/>
        <v>44998</v>
      </c>
      <c r="T11" s="18">
        <f t="shared" ca="1" si="5"/>
        <v>44999</v>
      </c>
      <c r="U11" s="18">
        <f t="shared" ca="1" si="5"/>
        <v>45000</v>
      </c>
      <c r="V11" s="18">
        <f t="shared" ca="1" si="5"/>
        <v>45001</v>
      </c>
      <c r="W11" s="18">
        <f t="shared" ca="1" si="5"/>
        <v>45002</v>
      </c>
      <c r="X11" s="18">
        <f t="shared" ca="1" si="5"/>
        <v>45003</v>
      </c>
      <c r="Y11" s="18">
        <f t="shared" ca="1" si="5"/>
        <v>45004</v>
      </c>
      <c r="Z11" s="18">
        <f t="shared" ca="1" si="5"/>
        <v>45005</v>
      </c>
      <c r="AA11" s="18">
        <f t="shared" ca="1" si="5"/>
        <v>45006</v>
      </c>
      <c r="AB11" s="18">
        <f t="shared" ca="1" si="5"/>
        <v>45007</v>
      </c>
      <c r="AC11" s="18">
        <f t="shared" ca="1" si="5"/>
        <v>45008</v>
      </c>
      <c r="AD11" s="18">
        <f t="shared" ca="1" si="5"/>
        <v>45009</v>
      </c>
      <c r="AE11" s="18">
        <f t="shared" ca="1" si="5"/>
        <v>45010</v>
      </c>
      <c r="AF11" s="18">
        <f t="shared" ca="1" si="5"/>
        <v>45011</v>
      </c>
      <c r="AG11" s="18">
        <f t="shared" ca="1" si="5"/>
        <v>45012</v>
      </c>
      <c r="AH11" s="18">
        <f t="shared" ca="1" si="5"/>
        <v>45013</v>
      </c>
      <c r="AI11" s="18">
        <f t="shared" ca="1" si="5"/>
        <v>45014</v>
      </c>
      <c r="AJ11" s="18">
        <f t="shared" ca="1" si="5"/>
        <v>45015</v>
      </c>
      <c r="AK11" s="18">
        <f t="shared" ca="1" si="5"/>
        <v>45016</v>
      </c>
      <c r="AL11" s="18" t="str">
        <f t="shared" ca="1" si="5"/>
        <v/>
      </c>
      <c r="AM11" s="18" t="str">
        <f t="shared" ca="1" si="5"/>
        <v/>
      </c>
      <c r="AN11" s="18" t="str">
        <f t="shared" ca="1" si="5"/>
        <v/>
      </c>
    </row>
    <row r="12" spans="2:42" x14ac:dyDescent="0.25">
      <c r="B12" s="3" t="s">
        <v>10</v>
      </c>
      <c r="D12" s="18" t="str">
        <f t="shared" ca="1" si="0"/>
        <v/>
      </c>
      <c r="E12" s="18" t="str">
        <f t="shared" ca="1" si="1"/>
        <v/>
      </c>
      <c r="F12" s="18" t="str">
        <f t="shared" ca="1" si="1"/>
        <v/>
      </c>
      <c r="G12" s="18" t="str">
        <f t="shared" ca="1" si="1"/>
        <v/>
      </c>
      <c r="H12" s="18" t="str">
        <f t="shared" ca="1" si="1"/>
        <v/>
      </c>
      <c r="I12" s="18" t="str">
        <f t="shared" ca="1" si="1"/>
        <v/>
      </c>
      <c r="J12" s="18">
        <f t="shared" ca="1" si="1"/>
        <v>45017</v>
      </c>
      <c r="K12" s="18">
        <f t="shared" ca="1" si="3"/>
        <v>45018</v>
      </c>
      <c r="L12" s="18">
        <f t="shared" ref="L12:AN12" ca="1" si="6">IF(AND(K12&gt;0,K12&lt;EOMONTH($J12,0)),K12+1,"")</f>
        <v>45019</v>
      </c>
      <c r="M12" s="18">
        <f t="shared" ca="1" si="6"/>
        <v>45020</v>
      </c>
      <c r="N12" s="18">
        <f t="shared" ca="1" si="6"/>
        <v>45021</v>
      </c>
      <c r="O12" s="18">
        <f t="shared" ca="1" si="6"/>
        <v>45022</v>
      </c>
      <c r="P12" s="18">
        <f t="shared" ca="1" si="6"/>
        <v>45023</v>
      </c>
      <c r="Q12" s="18">
        <f t="shared" ca="1" si="6"/>
        <v>45024</v>
      </c>
      <c r="R12" s="18">
        <f t="shared" ca="1" si="6"/>
        <v>45025</v>
      </c>
      <c r="S12" s="18">
        <f t="shared" ca="1" si="6"/>
        <v>45026</v>
      </c>
      <c r="T12" s="18">
        <f t="shared" ca="1" si="6"/>
        <v>45027</v>
      </c>
      <c r="U12" s="18">
        <f t="shared" ca="1" si="6"/>
        <v>45028</v>
      </c>
      <c r="V12" s="18">
        <f t="shared" ca="1" si="6"/>
        <v>45029</v>
      </c>
      <c r="W12" s="18">
        <f t="shared" ca="1" si="6"/>
        <v>45030</v>
      </c>
      <c r="X12" s="18">
        <f t="shared" ca="1" si="6"/>
        <v>45031</v>
      </c>
      <c r="Y12" s="18">
        <f t="shared" ca="1" si="6"/>
        <v>45032</v>
      </c>
      <c r="Z12" s="18">
        <f t="shared" ca="1" si="6"/>
        <v>45033</v>
      </c>
      <c r="AA12" s="18">
        <f t="shared" ca="1" si="6"/>
        <v>45034</v>
      </c>
      <c r="AB12" s="18">
        <f t="shared" ca="1" si="6"/>
        <v>45035</v>
      </c>
      <c r="AC12" s="18">
        <f t="shared" ca="1" si="6"/>
        <v>45036</v>
      </c>
      <c r="AD12" s="18">
        <f t="shared" ca="1" si="6"/>
        <v>45037</v>
      </c>
      <c r="AE12" s="18">
        <f t="shared" ca="1" si="6"/>
        <v>45038</v>
      </c>
      <c r="AF12" s="18">
        <f t="shared" ca="1" si="6"/>
        <v>45039</v>
      </c>
      <c r="AG12" s="18">
        <f t="shared" ca="1" si="6"/>
        <v>45040</v>
      </c>
      <c r="AH12" s="18">
        <f t="shared" ca="1" si="6"/>
        <v>45041</v>
      </c>
      <c r="AI12" s="18">
        <f t="shared" ca="1" si="6"/>
        <v>45042</v>
      </c>
      <c r="AJ12" s="18">
        <f t="shared" ca="1" si="6"/>
        <v>45043</v>
      </c>
      <c r="AK12" s="18">
        <f t="shared" ca="1" si="6"/>
        <v>45044</v>
      </c>
      <c r="AL12" s="18">
        <f t="shared" ca="1" si="6"/>
        <v>45045</v>
      </c>
      <c r="AM12" s="18">
        <f t="shared" ca="1" si="6"/>
        <v>45046</v>
      </c>
      <c r="AN12" s="18" t="str">
        <f t="shared" ca="1" si="6"/>
        <v/>
      </c>
      <c r="AO12" s="18"/>
      <c r="AP12" s="18"/>
    </row>
    <row r="13" spans="2:42" x14ac:dyDescent="0.25">
      <c r="B13" s="3" t="s">
        <v>11</v>
      </c>
      <c r="D13" s="18" t="str">
        <f t="shared" ca="1" si="0"/>
        <v/>
      </c>
      <c r="E13" s="18">
        <f t="shared" ca="1" si="1"/>
        <v>45047</v>
      </c>
      <c r="F13" s="18">
        <f t="shared" ca="1" si="1"/>
        <v>45048</v>
      </c>
      <c r="G13" s="18">
        <f t="shared" ca="1" si="1"/>
        <v>45049</v>
      </c>
      <c r="H13" s="18">
        <f t="shared" ca="1" si="1"/>
        <v>45050</v>
      </c>
      <c r="I13" s="18">
        <f t="shared" ca="1" si="1"/>
        <v>45051</v>
      </c>
      <c r="J13" s="18">
        <f t="shared" ca="1" si="1"/>
        <v>45052</v>
      </c>
      <c r="K13" s="18">
        <f t="shared" ca="1" si="3"/>
        <v>45053</v>
      </c>
      <c r="L13" s="18">
        <f t="shared" ref="L13:AN13" ca="1" si="7">IF(AND(K13&gt;0,K13&lt;EOMONTH($J13,0)),K13+1,"")</f>
        <v>45054</v>
      </c>
      <c r="M13" s="18">
        <f t="shared" ca="1" si="7"/>
        <v>45055</v>
      </c>
      <c r="N13" s="18">
        <f t="shared" ca="1" si="7"/>
        <v>45056</v>
      </c>
      <c r="O13" s="18">
        <f t="shared" ca="1" si="7"/>
        <v>45057</v>
      </c>
      <c r="P13" s="18">
        <f t="shared" ca="1" si="7"/>
        <v>45058</v>
      </c>
      <c r="Q13" s="18">
        <f t="shared" ca="1" si="7"/>
        <v>45059</v>
      </c>
      <c r="R13" s="18">
        <f t="shared" ca="1" si="7"/>
        <v>45060</v>
      </c>
      <c r="S13" s="18">
        <f t="shared" ca="1" si="7"/>
        <v>45061</v>
      </c>
      <c r="T13" s="18">
        <f t="shared" ca="1" si="7"/>
        <v>45062</v>
      </c>
      <c r="U13" s="18">
        <f t="shared" ca="1" si="7"/>
        <v>45063</v>
      </c>
      <c r="V13" s="18">
        <f t="shared" ca="1" si="7"/>
        <v>45064</v>
      </c>
      <c r="W13" s="18">
        <f t="shared" ca="1" si="7"/>
        <v>45065</v>
      </c>
      <c r="X13" s="18">
        <f t="shared" ca="1" si="7"/>
        <v>45066</v>
      </c>
      <c r="Y13" s="18">
        <f t="shared" ca="1" si="7"/>
        <v>45067</v>
      </c>
      <c r="Z13" s="18">
        <f t="shared" ca="1" si="7"/>
        <v>45068</v>
      </c>
      <c r="AA13" s="18">
        <f t="shared" ca="1" si="7"/>
        <v>45069</v>
      </c>
      <c r="AB13" s="18">
        <f t="shared" ca="1" si="7"/>
        <v>45070</v>
      </c>
      <c r="AC13" s="18">
        <f t="shared" ca="1" si="7"/>
        <v>45071</v>
      </c>
      <c r="AD13" s="18">
        <f t="shared" ca="1" si="7"/>
        <v>45072</v>
      </c>
      <c r="AE13" s="18">
        <f t="shared" ca="1" si="7"/>
        <v>45073</v>
      </c>
      <c r="AF13" s="18">
        <f t="shared" ca="1" si="7"/>
        <v>45074</v>
      </c>
      <c r="AG13" s="18">
        <f t="shared" ca="1" si="7"/>
        <v>45075</v>
      </c>
      <c r="AH13" s="18">
        <f t="shared" ca="1" si="7"/>
        <v>45076</v>
      </c>
      <c r="AI13" s="18">
        <f t="shared" ca="1" si="7"/>
        <v>45077</v>
      </c>
      <c r="AJ13" s="18" t="str">
        <f t="shared" ca="1" si="7"/>
        <v/>
      </c>
      <c r="AK13" s="18" t="str">
        <f t="shared" ca="1" si="7"/>
        <v/>
      </c>
      <c r="AL13" s="18" t="str">
        <f t="shared" ca="1" si="7"/>
        <v/>
      </c>
      <c r="AM13" s="18" t="str">
        <f t="shared" ca="1" si="7"/>
        <v/>
      </c>
      <c r="AN13" s="18" t="str">
        <f t="shared" ca="1" si="7"/>
        <v/>
      </c>
    </row>
    <row r="14" spans="2:42" x14ac:dyDescent="0.25">
      <c r="B14" s="3" t="s">
        <v>12</v>
      </c>
      <c r="D14" s="18" t="str">
        <f t="shared" ca="1" si="0"/>
        <v/>
      </c>
      <c r="E14" s="18" t="str">
        <f t="shared" ca="1" si="1"/>
        <v/>
      </c>
      <c r="F14" s="18" t="str">
        <f t="shared" ca="1" si="1"/>
        <v/>
      </c>
      <c r="G14" s="18" t="str">
        <f t="shared" ca="1" si="1"/>
        <v/>
      </c>
      <c r="H14" s="18">
        <f t="shared" ca="1" si="1"/>
        <v>45078</v>
      </c>
      <c r="I14" s="18">
        <f t="shared" ca="1" si="1"/>
        <v>45079</v>
      </c>
      <c r="J14" s="18">
        <f t="shared" ca="1" si="1"/>
        <v>45080</v>
      </c>
      <c r="K14" s="18">
        <f t="shared" ca="1" si="3"/>
        <v>45081</v>
      </c>
      <c r="L14" s="18">
        <f t="shared" ref="L14:AN14" ca="1" si="8">IF(AND(K14&gt;0,K14&lt;EOMONTH($J14,0)),K14+1,"")</f>
        <v>45082</v>
      </c>
      <c r="M14" s="18">
        <f t="shared" ca="1" si="8"/>
        <v>45083</v>
      </c>
      <c r="N14" s="18">
        <f t="shared" ca="1" si="8"/>
        <v>45084</v>
      </c>
      <c r="O14" s="18">
        <f t="shared" ca="1" si="8"/>
        <v>45085</v>
      </c>
      <c r="P14" s="18">
        <f t="shared" ca="1" si="8"/>
        <v>45086</v>
      </c>
      <c r="Q14" s="18">
        <f t="shared" ca="1" si="8"/>
        <v>45087</v>
      </c>
      <c r="R14" s="18">
        <f t="shared" ca="1" si="8"/>
        <v>45088</v>
      </c>
      <c r="S14" s="18">
        <f t="shared" ca="1" si="8"/>
        <v>45089</v>
      </c>
      <c r="T14" s="18">
        <f t="shared" ca="1" si="8"/>
        <v>45090</v>
      </c>
      <c r="U14" s="18">
        <f t="shared" ca="1" si="8"/>
        <v>45091</v>
      </c>
      <c r="V14" s="18">
        <f t="shared" ca="1" si="8"/>
        <v>45092</v>
      </c>
      <c r="W14" s="18">
        <f t="shared" ca="1" si="8"/>
        <v>45093</v>
      </c>
      <c r="X14" s="18">
        <f t="shared" ca="1" si="8"/>
        <v>45094</v>
      </c>
      <c r="Y14" s="18">
        <f t="shared" ca="1" si="8"/>
        <v>45095</v>
      </c>
      <c r="Z14" s="18">
        <f t="shared" ca="1" si="8"/>
        <v>45096</v>
      </c>
      <c r="AA14" s="18">
        <f t="shared" ca="1" si="8"/>
        <v>45097</v>
      </c>
      <c r="AB14" s="18">
        <f t="shared" ca="1" si="8"/>
        <v>45098</v>
      </c>
      <c r="AC14" s="18">
        <f t="shared" ca="1" si="8"/>
        <v>45099</v>
      </c>
      <c r="AD14" s="18">
        <f t="shared" ca="1" si="8"/>
        <v>45100</v>
      </c>
      <c r="AE14" s="18">
        <f t="shared" ca="1" si="8"/>
        <v>45101</v>
      </c>
      <c r="AF14" s="18">
        <f t="shared" ca="1" si="8"/>
        <v>45102</v>
      </c>
      <c r="AG14" s="18">
        <f t="shared" ca="1" si="8"/>
        <v>45103</v>
      </c>
      <c r="AH14" s="18">
        <f t="shared" ca="1" si="8"/>
        <v>45104</v>
      </c>
      <c r="AI14" s="18">
        <f t="shared" ca="1" si="8"/>
        <v>45105</v>
      </c>
      <c r="AJ14" s="18">
        <f t="shared" ca="1" si="8"/>
        <v>45106</v>
      </c>
      <c r="AK14" s="18">
        <f t="shared" ca="1" si="8"/>
        <v>45107</v>
      </c>
      <c r="AL14" s="18" t="str">
        <f t="shared" ca="1" si="8"/>
        <v/>
      </c>
      <c r="AM14" s="18" t="str">
        <f t="shared" ca="1" si="8"/>
        <v/>
      </c>
      <c r="AN14" s="18" t="str">
        <f t="shared" ca="1" si="8"/>
        <v/>
      </c>
    </row>
    <row r="15" spans="2:42" x14ac:dyDescent="0.25">
      <c r="B15" s="3" t="s">
        <v>13</v>
      </c>
      <c r="D15" s="18" t="str">
        <f t="shared" ca="1" si="0"/>
        <v/>
      </c>
      <c r="E15" s="18" t="str">
        <f t="shared" ca="1" si="1"/>
        <v/>
      </c>
      <c r="F15" s="18" t="str">
        <f t="shared" ca="1" si="1"/>
        <v/>
      </c>
      <c r="G15" s="18" t="str">
        <f t="shared" ca="1" si="1"/>
        <v/>
      </c>
      <c r="H15" s="18" t="str">
        <f t="shared" ca="1" si="1"/>
        <v/>
      </c>
      <c r="I15" s="18" t="str">
        <f t="shared" ca="1" si="1"/>
        <v/>
      </c>
      <c r="J15" s="18">
        <f t="shared" ca="1" si="1"/>
        <v>45108</v>
      </c>
      <c r="K15" s="18">
        <f t="shared" ca="1" si="3"/>
        <v>45109</v>
      </c>
      <c r="L15" s="18">
        <f t="shared" ref="L15:AN15" ca="1" si="9">IF(AND(K15&gt;0,K15&lt;EOMONTH($J15,0)),K15+1,"")</f>
        <v>45110</v>
      </c>
      <c r="M15" s="18">
        <f t="shared" ca="1" si="9"/>
        <v>45111</v>
      </c>
      <c r="N15" s="18">
        <f t="shared" ca="1" si="9"/>
        <v>45112</v>
      </c>
      <c r="O15" s="18">
        <f t="shared" ca="1" si="9"/>
        <v>45113</v>
      </c>
      <c r="P15" s="18">
        <f t="shared" ca="1" si="9"/>
        <v>45114</v>
      </c>
      <c r="Q15" s="18">
        <f t="shared" ca="1" si="9"/>
        <v>45115</v>
      </c>
      <c r="R15" s="18">
        <f t="shared" ca="1" si="9"/>
        <v>45116</v>
      </c>
      <c r="S15" s="18">
        <f t="shared" ca="1" si="9"/>
        <v>45117</v>
      </c>
      <c r="T15" s="18">
        <f t="shared" ca="1" si="9"/>
        <v>45118</v>
      </c>
      <c r="U15" s="18">
        <f t="shared" ca="1" si="9"/>
        <v>45119</v>
      </c>
      <c r="V15" s="18">
        <f t="shared" ca="1" si="9"/>
        <v>45120</v>
      </c>
      <c r="W15" s="18">
        <f t="shared" ca="1" si="9"/>
        <v>45121</v>
      </c>
      <c r="X15" s="18">
        <f t="shared" ca="1" si="9"/>
        <v>45122</v>
      </c>
      <c r="Y15" s="18">
        <f t="shared" ca="1" si="9"/>
        <v>45123</v>
      </c>
      <c r="Z15" s="18">
        <f t="shared" ca="1" si="9"/>
        <v>45124</v>
      </c>
      <c r="AA15" s="18">
        <f t="shared" ca="1" si="9"/>
        <v>45125</v>
      </c>
      <c r="AB15" s="18">
        <f t="shared" ca="1" si="9"/>
        <v>45126</v>
      </c>
      <c r="AC15" s="18">
        <f t="shared" ca="1" si="9"/>
        <v>45127</v>
      </c>
      <c r="AD15" s="18">
        <f t="shared" ca="1" si="9"/>
        <v>45128</v>
      </c>
      <c r="AE15" s="18">
        <f t="shared" ca="1" si="9"/>
        <v>45129</v>
      </c>
      <c r="AF15" s="18">
        <f t="shared" ca="1" si="9"/>
        <v>45130</v>
      </c>
      <c r="AG15" s="18">
        <f t="shared" ca="1" si="9"/>
        <v>45131</v>
      </c>
      <c r="AH15" s="18">
        <f t="shared" ca="1" si="9"/>
        <v>45132</v>
      </c>
      <c r="AI15" s="18">
        <f t="shared" ca="1" si="9"/>
        <v>45133</v>
      </c>
      <c r="AJ15" s="18">
        <f t="shared" ca="1" si="9"/>
        <v>45134</v>
      </c>
      <c r="AK15" s="18">
        <f t="shared" ca="1" si="9"/>
        <v>45135</v>
      </c>
      <c r="AL15" s="18">
        <f t="shared" ca="1" si="9"/>
        <v>45136</v>
      </c>
      <c r="AM15" s="18">
        <f t="shared" ca="1" si="9"/>
        <v>45137</v>
      </c>
      <c r="AN15" s="18">
        <f t="shared" ca="1" si="9"/>
        <v>45138</v>
      </c>
    </row>
    <row r="16" spans="2:42" x14ac:dyDescent="0.25">
      <c r="B16" s="3" t="s">
        <v>14</v>
      </c>
      <c r="D16" s="18" t="str">
        <f t="shared" ca="1" si="0"/>
        <v/>
      </c>
      <c r="E16" s="18" t="str">
        <f t="shared" ca="1" si="1"/>
        <v/>
      </c>
      <c r="F16" s="18">
        <f t="shared" ca="1" si="1"/>
        <v>45139</v>
      </c>
      <c r="G16" s="18">
        <f t="shared" ca="1" si="1"/>
        <v>45140</v>
      </c>
      <c r="H16" s="18">
        <f t="shared" ca="1" si="1"/>
        <v>45141</v>
      </c>
      <c r="I16" s="18">
        <f t="shared" ca="1" si="1"/>
        <v>45142</v>
      </c>
      <c r="J16" s="18">
        <f t="shared" ca="1" si="1"/>
        <v>45143</v>
      </c>
      <c r="K16" s="18">
        <f t="shared" ca="1" si="3"/>
        <v>45144</v>
      </c>
      <c r="L16" s="18">
        <f t="shared" ref="L16:AN16" ca="1" si="10">IF(AND(K16&gt;0,K16&lt;EOMONTH($J16,0)),K16+1,"")</f>
        <v>45145</v>
      </c>
      <c r="M16" s="18">
        <f t="shared" ca="1" si="10"/>
        <v>45146</v>
      </c>
      <c r="N16" s="18">
        <f t="shared" ca="1" si="10"/>
        <v>45147</v>
      </c>
      <c r="O16" s="18">
        <f t="shared" ca="1" si="10"/>
        <v>45148</v>
      </c>
      <c r="P16" s="18">
        <f t="shared" ca="1" si="10"/>
        <v>45149</v>
      </c>
      <c r="Q16" s="18">
        <f t="shared" ca="1" si="10"/>
        <v>45150</v>
      </c>
      <c r="R16" s="18">
        <f t="shared" ca="1" si="10"/>
        <v>45151</v>
      </c>
      <c r="S16" s="18">
        <f t="shared" ca="1" si="10"/>
        <v>45152</v>
      </c>
      <c r="T16" s="18">
        <f t="shared" ca="1" si="10"/>
        <v>45153</v>
      </c>
      <c r="U16" s="18">
        <f t="shared" ca="1" si="10"/>
        <v>45154</v>
      </c>
      <c r="V16" s="18">
        <f t="shared" ca="1" si="10"/>
        <v>45155</v>
      </c>
      <c r="W16" s="18">
        <f t="shared" ca="1" si="10"/>
        <v>45156</v>
      </c>
      <c r="X16" s="18">
        <f t="shared" ca="1" si="10"/>
        <v>45157</v>
      </c>
      <c r="Y16" s="18">
        <f t="shared" ca="1" si="10"/>
        <v>45158</v>
      </c>
      <c r="Z16" s="18">
        <f t="shared" ca="1" si="10"/>
        <v>45159</v>
      </c>
      <c r="AA16" s="18">
        <f t="shared" ca="1" si="10"/>
        <v>45160</v>
      </c>
      <c r="AB16" s="18">
        <f t="shared" ca="1" si="10"/>
        <v>45161</v>
      </c>
      <c r="AC16" s="18">
        <f t="shared" ca="1" si="10"/>
        <v>45162</v>
      </c>
      <c r="AD16" s="18">
        <f t="shared" ca="1" si="10"/>
        <v>45163</v>
      </c>
      <c r="AE16" s="18">
        <f t="shared" ca="1" si="10"/>
        <v>45164</v>
      </c>
      <c r="AF16" s="18">
        <f t="shared" ca="1" si="10"/>
        <v>45165</v>
      </c>
      <c r="AG16" s="18">
        <f t="shared" ca="1" si="10"/>
        <v>45166</v>
      </c>
      <c r="AH16" s="18">
        <f t="shared" ca="1" si="10"/>
        <v>45167</v>
      </c>
      <c r="AI16" s="18">
        <f t="shared" ca="1" si="10"/>
        <v>45168</v>
      </c>
      <c r="AJ16" s="18">
        <f t="shared" ca="1" si="10"/>
        <v>45169</v>
      </c>
      <c r="AK16" s="18" t="str">
        <f t="shared" ca="1" si="10"/>
        <v/>
      </c>
      <c r="AL16" s="18" t="str">
        <f t="shared" ca="1" si="10"/>
        <v/>
      </c>
      <c r="AM16" s="18" t="str">
        <f t="shared" ca="1" si="10"/>
        <v/>
      </c>
      <c r="AN16" s="18" t="str">
        <f t="shared" ca="1" si="10"/>
        <v/>
      </c>
    </row>
    <row r="17" spans="2:45" x14ac:dyDescent="0.25">
      <c r="B17" s="3" t="s">
        <v>15</v>
      </c>
      <c r="D17" s="18" t="str">
        <f t="shared" ca="1" si="0"/>
        <v/>
      </c>
      <c r="E17" s="18" t="str">
        <f t="shared" ca="1" si="1"/>
        <v/>
      </c>
      <c r="F17" s="18" t="str">
        <f t="shared" ca="1" si="1"/>
        <v/>
      </c>
      <c r="G17" s="18" t="str">
        <f t="shared" ca="1" si="1"/>
        <v/>
      </c>
      <c r="H17" s="18" t="str">
        <f t="shared" ca="1" si="1"/>
        <v/>
      </c>
      <c r="I17" s="18">
        <f t="shared" ca="1" si="1"/>
        <v>45170</v>
      </c>
      <c r="J17" s="18">
        <f t="shared" ca="1" si="1"/>
        <v>45171</v>
      </c>
      <c r="K17" s="18">
        <f t="shared" ca="1" si="3"/>
        <v>45172</v>
      </c>
      <c r="L17" s="18">
        <f t="shared" ref="L17:AN17" ca="1" si="11">IF(AND(K17&gt;0,K17&lt;EOMONTH($J17,0)),K17+1,"")</f>
        <v>45173</v>
      </c>
      <c r="M17" s="18">
        <f t="shared" ca="1" si="11"/>
        <v>45174</v>
      </c>
      <c r="N17" s="18">
        <f t="shared" ca="1" si="11"/>
        <v>45175</v>
      </c>
      <c r="O17" s="18">
        <f t="shared" ca="1" si="11"/>
        <v>45176</v>
      </c>
      <c r="P17" s="18">
        <f t="shared" ca="1" si="11"/>
        <v>45177</v>
      </c>
      <c r="Q17" s="18">
        <f t="shared" ca="1" si="11"/>
        <v>45178</v>
      </c>
      <c r="R17" s="18">
        <f t="shared" ca="1" si="11"/>
        <v>45179</v>
      </c>
      <c r="S17" s="18">
        <f t="shared" ca="1" si="11"/>
        <v>45180</v>
      </c>
      <c r="T17" s="18">
        <f t="shared" ca="1" si="11"/>
        <v>45181</v>
      </c>
      <c r="U17" s="18">
        <f t="shared" ca="1" si="11"/>
        <v>45182</v>
      </c>
      <c r="V17" s="18">
        <f t="shared" ca="1" si="11"/>
        <v>45183</v>
      </c>
      <c r="W17" s="18">
        <f t="shared" ca="1" si="11"/>
        <v>45184</v>
      </c>
      <c r="X17" s="18">
        <f t="shared" ca="1" si="11"/>
        <v>45185</v>
      </c>
      <c r="Y17" s="18">
        <f t="shared" ca="1" si="11"/>
        <v>45186</v>
      </c>
      <c r="Z17" s="18">
        <f t="shared" ca="1" si="11"/>
        <v>45187</v>
      </c>
      <c r="AA17" s="18">
        <f t="shared" ca="1" si="11"/>
        <v>45188</v>
      </c>
      <c r="AB17" s="18">
        <f t="shared" ca="1" si="11"/>
        <v>45189</v>
      </c>
      <c r="AC17" s="18">
        <f t="shared" ca="1" si="11"/>
        <v>45190</v>
      </c>
      <c r="AD17" s="18">
        <f t="shared" ca="1" si="11"/>
        <v>45191</v>
      </c>
      <c r="AE17" s="18">
        <f t="shared" ca="1" si="11"/>
        <v>45192</v>
      </c>
      <c r="AF17" s="18">
        <f t="shared" ca="1" si="11"/>
        <v>45193</v>
      </c>
      <c r="AG17" s="18">
        <f t="shared" ca="1" si="11"/>
        <v>45194</v>
      </c>
      <c r="AH17" s="18">
        <f t="shared" ca="1" si="11"/>
        <v>45195</v>
      </c>
      <c r="AI17" s="18">
        <f t="shared" ca="1" si="11"/>
        <v>45196</v>
      </c>
      <c r="AJ17" s="18">
        <f t="shared" ca="1" si="11"/>
        <v>45197</v>
      </c>
      <c r="AK17" s="18">
        <f t="shared" ca="1" si="11"/>
        <v>45198</v>
      </c>
      <c r="AL17" s="18">
        <f t="shared" ca="1" si="11"/>
        <v>45199</v>
      </c>
      <c r="AM17" s="18" t="str">
        <f t="shared" ca="1" si="11"/>
        <v/>
      </c>
      <c r="AN17" s="18" t="str">
        <f t="shared" ca="1" si="11"/>
        <v/>
      </c>
    </row>
    <row r="18" spans="2:45" x14ac:dyDescent="0.25">
      <c r="B18" s="3" t="s">
        <v>16</v>
      </c>
      <c r="D18" s="18">
        <f t="shared" ca="1" si="0"/>
        <v>45200</v>
      </c>
      <c r="E18" s="18">
        <f t="shared" ca="1" si="1"/>
        <v>45201</v>
      </c>
      <c r="F18" s="18">
        <f t="shared" ca="1" si="1"/>
        <v>45202</v>
      </c>
      <c r="G18" s="18">
        <f t="shared" ca="1" si="1"/>
        <v>45203</v>
      </c>
      <c r="H18" s="18">
        <f t="shared" ca="1" si="1"/>
        <v>45204</v>
      </c>
      <c r="I18" s="18">
        <f t="shared" ca="1" si="1"/>
        <v>45205</v>
      </c>
      <c r="J18" s="18">
        <f t="shared" ca="1" si="1"/>
        <v>45206</v>
      </c>
      <c r="K18" s="18">
        <f t="shared" ca="1" si="3"/>
        <v>45207</v>
      </c>
      <c r="L18" s="18">
        <f t="shared" ref="L18:AN18" ca="1" si="12">IF(AND(K18&gt;0,K18&lt;EOMONTH($J18,0)),K18+1,"")</f>
        <v>45208</v>
      </c>
      <c r="M18" s="18">
        <f t="shared" ca="1" si="12"/>
        <v>45209</v>
      </c>
      <c r="N18" s="18">
        <f t="shared" ca="1" si="12"/>
        <v>45210</v>
      </c>
      <c r="O18" s="18">
        <f t="shared" ca="1" si="12"/>
        <v>45211</v>
      </c>
      <c r="P18" s="18">
        <f t="shared" ca="1" si="12"/>
        <v>45212</v>
      </c>
      <c r="Q18" s="18">
        <f t="shared" ca="1" si="12"/>
        <v>45213</v>
      </c>
      <c r="R18" s="18">
        <f t="shared" ca="1" si="12"/>
        <v>45214</v>
      </c>
      <c r="S18" s="18">
        <f t="shared" ca="1" si="12"/>
        <v>45215</v>
      </c>
      <c r="T18" s="18">
        <f t="shared" ca="1" si="12"/>
        <v>45216</v>
      </c>
      <c r="U18" s="18">
        <f t="shared" ca="1" si="12"/>
        <v>45217</v>
      </c>
      <c r="V18" s="18">
        <f t="shared" ca="1" si="12"/>
        <v>45218</v>
      </c>
      <c r="W18" s="18">
        <f t="shared" ca="1" si="12"/>
        <v>45219</v>
      </c>
      <c r="X18" s="18">
        <f t="shared" ca="1" si="12"/>
        <v>45220</v>
      </c>
      <c r="Y18" s="18">
        <f t="shared" ca="1" si="12"/>
        <v>45221</v>
      </c>
      <c r="Z18" s="18">
        <f t="shared" ca="1" si="12"/>
        <v>45222</v>
      </c>
      <c r="AA18" s="18">
        <f t="shared" ca="1" si="12"/>
        <v>45223</v>
      </c>
      <c r="AB18" s="18">
        <f t="shared" ca="1" si="12"/>
        <v>45224</v>
      </c>
      <c r="AC18" s="18">
        <f t="shared" ca="1" si="12"/>
        <v>45225</v>
      </c>
      <c r="AD18" s="18">
        <f t="shared" ca="1" si="12"/>
        <v>45226</v>
      </c>
      <c r="AE18" s="18">
        <f t="shared" ca="1" si="12"/>
        <v>45227</v>
      </c>
      <c r="AF18" s="18">
        <f t="shared" ca="1" si="12"/>
        <v>45228</v>
      </c>
      <c r="AG18" s="18">
        <f t="shared" ca="1" si="12"/>
        <v>45229</v>
      </c>
      <c r="AH18" s="18">
        <f t="shared" ca="1" si="12"/>
        <v>45230</v>
      </c>
      <c r="AI18" s="18" t="str">
        <f t="shared" ca="1" si="12"/>
        <v/>
      </c>
      <c r="AJ18" s="18" t="str">
        <f t="shared" ca="1" si="12"/>
        <v/>
      </c>
      <c r="AK18" s="18" t="str">
        <f t="shared" ca="1" si="12"/>
        <v/>
      </c>
      <c r="AL18" s="18" t="str">
        <f t="shared" ca="1" si="12"/>
        <v/>
      </c>
      <c r="AM18" s="18" t="str">
        <f t="shared" ca="1" si="12"/>
        <v/>
      </c>
      <c r="AN18" s="18" t="str">
        <f t="shared" ca="1" si="12"/>
        <v/>
      </c>
    </row>
    <row r="19" spans="2:45" x14ac:dyDescent="0.25">
      <c r="B19" s="3" t="s">
        <v>17</v>
      </c>
      <c r="D19" s="18" t="str">
        <f t="shared" ca="1" si="0"/>
        <v/>
      </c>
      <c r="E19" s="18" t="str">
        <f t="shared" ca="1" si="1"/>
        <v/>
      </c>
      <c r="F19" s="18" t="str">
        <f t="shared" ca="1" si="1"/>
        <v/>
      </c>
      <c r="G19" s="18">
        <f t="shared" ca="1" si="1"/>
        <v>45231</v>
      </c>
      <c r="H19" s="18">
        <f t="shared" ca="1" si="1"/>
        <v>45232</v>
      </c>
      <c r="I19" s="18">
        <f t="shared" ca="1" si="1"/>
        <v>45233</v>
      </c>
      <c r="J19" s="18">
        <f t="shared" ca="1" si="1"/>
        <v>45234</v>
      </c>
      <c r="K19" s="18">
        <f t="shared" ca="1" si="3"/>
        <v>45235</v>
      </c>
      <c r="L19" s="18">
        <f t="shared" ref="L19:AN19" ca="1" si="13">IF(AND(K19&gt;0,K19&lt;EOMONTH($J19,0)),K19+1,"")</f>
        <v>45236</v>
      </c>
      <c r="M19" s="18">
        <f t="shared" ca="1" si="13"/>
        <v>45237</v>
      </c>
      <c r="N19" s="18">
        <f t="shared" ca="1" si="13"/>
        <v>45238</v>
      </c>
      <c r="O19" s="18">
        <f t="shared" ca="1" si="13"/>
        <v>45239</v>
      </c>
      <c r="P19" s="18">
        <f t="shared" ca="1" si="13"/>
        <v>45240</v>
      </c>
      <c r="Q19" s="18">
        <f t="shared" ca="1" si="13"/>
        <v>45241</v>
      </c>
      <c r="R19" s="18">
        <f t="shared" ca="1" si="13"/>
        <v>45242</v>
      </c>
      <c r="S19" s="18">
        <f t="shared" ca="1" si="13"/>
        <v>45243</v>
      </c>
      <c r="T19" s="18">
        <f t="shared" ca="1" si="13"/>
        <v>45244</v>
      </c>
      <c r="U19" s="18">
        <f t="shared" ca="1" si="13"/>
        <v>45245</v>
      </c>
      <c r="V19" s="18">
        <f t="shared" ca="1" si="13"/>
        <v>45246</v>
      </c>
      <c r="W19" s="18">
        <f t="shared" ca="1" si="13"/>
        <v>45247</v>
      </c>
      <c r="X19" s="18">
        <f t="shared" ca="1" si="13"/>
        <v>45248</v>
      </c>
      <c r="Y19" s="18">
        <f t="shared" ca="1" si="13"/>
        <v>45249</v>
      </c>
      <c r="Z19" s="18">
        <f t="shared" ca="1" si="13"/>
        <v>45250</v>
      </c>
      <c r="AA19" s="18">
        <f t="shared" ca="1" si="13"/>
        <v>45251</v>
      </c>
      <c r="AB19" s="18">
        <f t="shared" ca="1" si="13"/>
        <v>45252</v>
      </c>
      <c r="AC19" s="18">
        <f t="shared" ca="1" si="13"/>
        <v>45253</v>
      </c>
      <c r="AD19" s="18">
        <f t="shared" ca="1" si="13"/>
        <v>45254</v>
      </c>
      <c r="AE19" s="18">
        <f t="shared" ca="1" si="13"/>
        <v>45255</v>
      </c>
      <c r="AF19" s="18">
        <f t="shared" ca="1" si="13"/>
        <v>45256</v>
      </c>
      <c r="AG19" s="18">
        <f t="shared" ca="1" si="13"/>
        <v>45257</v>
      </c>
      <c r="AH19" s="18">
        <f t="shared" ca="1" si="13"/>
        <v>45258</v>
      </c>
      <c r="AI19" s="18">
        <f t="shared" ca="1" si="13"/>
        <v>45259</v>
      </c>
      <c r="AJ19" s="18">
        <f t="shared" ca="1" si="13"/>
        <v>45260</v>
      </c>
      <c r="AK19" s="18" t="str">
        <f t="shared" ca="1" si="13"/>
        <v/>
      </c>
      <c r="AL19" s="18" t="str">
        <f t="shared" ca="1" si="13"/>
        <v/>
      </c>
      <c r="AM19" s="18" t="str">
        <f t="shared" ca="1" si="13"/>
        <v/>
      </c>
      <c r="AN19" s="18" t="str">
        <f t="shared" ca="1" si="13"/>
        <v/>
      </c>
    </row>
    <row r="20" spans="2:45" x14ac:dyDescent="0.25">
      <c r="B20" s="3" t="s">
        <v>18</v>
      </c>
      <c r="D20" s="18" t="str">
        <f t="shared" ca="1" si="0"/>
        <v/>
      </c>
      <c r="E20" s="18" t="str">
        <f t="shared" ca="1" si="1"/>
        <v/>
      </c>
      <c r="F20" s="18" t="str">
        <f t="shared" ca="1" si="1"/>
        <v/>
      </c>
      <c r="G20" s="18" t="str">
        <f t="shared" ca="1" si="1"/>
        <v/>
      </c>
      <c r="H20" s="18" t="str">
        <f t="shared" ca="1" si="1"/>
        <v/>
      </c>
      <c r="I20" s="18">
        <f t="shared" ca="1" si="1"/>
        <v>45261</v>
      </c>
      <c r="J20" s="18">
        <f t="shared" ca="1" si="1"/>
        <v>45262</v>
      </c>
      <c r="K20" s="18">
        <f t="shared" ca="1" si="3"/>
        <v>45263</v>
      </c>
      <c r="L20" s="18">
        <f t="shared" ref="L20:AN20" ca="1" si="14">IF(AND(K20&gt;0,K20&lt;EOMONTH($J20,0)),K20+1,"")</f>
        <v>45264</v>
      </c>
      <c r="M20" s="18">
        <f t="shared" ca="1" si="14"/>
        <v>45265</v>
      </c>
      <c r="N20" s="18">
        <f t="shared" ca="1" si="14"/>
        <v>45266</v>
      </c>
      <c r="O20" s="18">
        <f t="shared" ca="1" si="14"/>
        <v>45267</v>
      </c>
      <c r="P20" s="18">
        <f t="shared" ca="1" si="14"/>
        <v>45268</v>
      </c>
      <c r="Q20" s="18">
        <f t="shared" ca="1" si="14"/>
        <v>45269</v>
      </c>
      <c r="R20" s="18">
        <f t="shared" ca="1" si="14"/>
        <v>45270</v>
      </c>
      <c r="S20" s="18">
        <f t="shared" ca="1" si="14"/>
        <v>45271</v>
      </c>
      <c r="T20" s="18">
        <f t="shared" ca="1" si="14"/>
        <v>45272</v>
      </c>
      <c r="U20" s="18">
        <f t="shared" ca="1" si="14"/>
        <v>45273</v>
      </c>
      <c r="V20" s="18">
        <f t="shared" ca="1" si="14"/>
        <v>45274</v>
      </c>
      <c r="W20" s="18">
        <f t="shared" ca="1" si="14"/>
        <v>45275</v>
      </c>
      <c r="X20" s="18">
        <f t="shared" ca="1" si="14"/>
        <v>45276</v>
      </c>
      <c r="Y20" s="18">
        <f t="shared" ca="1" si="14"/>
        <v>45277</v>
      </c>
      <c r="Z20" s="18">
        <f t="shared" ca="1" si="14"/>
        <v>45278</v>
      </c>
      <c r="AA20" s="18">
        <f t="shared" ca="1" si="14"/>
        <v>45279</v>
      </c>
      <c r="AB20" s="18">
        <f t="shared" ca="1" si="14"/>
        <v>45280</v>
      </c>
      <c r="AC20" s="18">
        <f t="shared" ca="1" si="14"/>
        <v>45281</v>
      </c>
      <c r="AD20" s="18">
        <f t="shared" ca="1" si="14"/>
        <v>45282</v>
      </c>
      <c r="AE20" s="18">
        <f t="shared" ca="1" si="14"/>
        <v>45283</v>
      </c>
      <c r="AF20" s="18">
        <f t="shared" ca="1" si="14"/>
        <v>45284</v>
      </c>
      <c r="AG20" s="18">
        <f t="shared" ca="1" si="14"/>
        <v>45285</v>
      </c>
      <c r="AH20" s="18">
        <f t="shared" ca="1" si="14"/>
        <v>45286</v>
      </c>
      <c r="AI20" s="18">
        <f t="shared" ca="1" si="14"/>
        <v>45287</v>
      </c>
      <c r="AJ20" s="18">
        <f t="shared" ca="1" si="14"/>
        <v>45288</v>
      </c>
      <c r="AK20" s="18">
        <f t="shared" ca="1" si="14"/>
        <v>45289</v>
      </c>
      <c r="AL20" s="18">
        <f t="shared" ca="1" si="14"/>
        <v>45290</v>
      </c>
      <c r="AM20" s="18">
        <f t="shared" ca="1" si="14"/>
        <v>45291</v>
      </c>
      <c r="AN20" s="18" t="str">
        <f t="shared" ca="1" si="14"/>
        <v/>
      </c>
    </row>
    <row r="21" spans="2:45" ht="27.75" customHeight="1" x14ac:dyDescent="0.5">
      <c r="B21" s="10" t="s">
        <v>107</v>
      </c>
      <c r="E21" s="2"/>
      <c r="F21" s="2"/>
      <c r="G21" s="2"/>
      <c r="H21" s="21"/>
      <c r="I21" s="37" t="str">
        <f>IF(D23-B23&gt;=11,"Yearly Mode",IF(D23-B23&gt;=5,"Halfyearly Mode",IF(D23-B23&gt;=2,"Quartly Mode",IF(D23-B23=0,"Monthly Mode"))))</f>
        <v>Yearly Mode</v>
      </c>
      <c r="J21" s="37"/>
      <c r="K21" s="37"/>
      <c r="L21" s="37"/>
      <c r="M21" s="37"/>
      <c r="N21" s="22"/>
      <c r="O21" s="24"/>
      <c r="P21" s="23"/>
      <c r="Q21" s="23"/>
      <c r="R21" s="23"/>
      <c r="S21" s="23"/>
      <c r="T21" s="23"/>
      <c r="U21" s="22"/>
      <c r="V21" s="24"/>
      <c r="W21" s="23"/>
      <c r="X21" s="23"/>
      <c r="Y21" s="23"/>
      <c r="Z21" s="23"/>
      <c r="AA21" s="22"/>
      <c r="AB21" s="24"/>
      <c r="AC21" s="23"/>
      <c r="AD21" s="23"/>
      <c r="AE21" s="23"/>
      <c r="AF21" s="23"/>
      <c r="AG21" s="22"/>
      <c r="AH21" s="24"/>
      <c r="AI21" s="23"/>
      <c r="AJ21" s="23"/>
      <c r="AK21" s="23"/>
      <c r="AL21" s="23"/>
      <c r="AM21" s="22"/>
      <c r="AN21" s="24"/>
      <c r="AO21" s="23"/>
      <c r="AP21" s="23"/>
      <c r="AQ21" s="23"/>
      <c r="AR21" s="23"/>
      <c r="AS21" s="22"/>
    </row>
    <row r="22" spans="2:45" ht="30" customHeight="1" thickBot="1" x14ac:dyDescent="0.3">
      <c r="B22" s="41" t="s">
        <v>67</v>
      </c>
      <c r="C22" s="41"/>
      <c r="D22" s="42" t="s">
        <v>108</v>
      </c>
      <c r="E22" s="43"/>
      <c r="F22" s="43"/>
      <c r="G22" s="44"/>
      <c r="H22" s="21"/>
      <c r="I22" s="21"/>
      <c r="J22" s="38" t="s">
        <v>109</v>
      </c>
      <c r="K22" s="38"/>
      <c r="L22" s="38"/>
      <c r="M22" s="29"/>
      <c r="N22" s="22"/>
      <c r="O22" s="24"/>
      <c r="P22" s="40" t="s">
        <v>110</v>
      </c>
      <c r="Q22" s="40"/>
      <c r="R22" s="40"/>
      <c r="S22" s="40"/>
      <c r="T22" s="23"/>
      <c r="U22" s="22"/>
      <c r="V22" s="24"/>
      <c r="W22" s="32" t="s">
        <v>111</v>
      </c>
      <c r="X22" s="32"/>
      <c r="Y22" s="32"/>
      <c r="Z22" s="23"/>
      <c r="AA22" s="22"/>
      <c r="AB22" s="24"/>
      <c r="AC22" s="32" t="s">
        <v>64</v>
      </c>
      <c r="AD22" s="32"/>
      <c r="AE22" s="32"/>
      <c r="AF22" s="23"/>
      <c r="AG22" s="22"/>
      <c r="AH22" s="24"/>
      <c r="AI22" s="32" t="s">
        <v>65</v>
      </c>
      <c r="AJ22" s="32"/>
      <c r="AK22" s="32"/>
      <c r="AL22" s="23"/>
      <c r="AM22" s="22"/>
      <c r="AN22" s="24"/>
      <c r="AO22" s="32" t="s">
        <v>66</v>
      </c>
      <c r="AP22" s="32"/>
      <c r="AQ22" s="32"/>
      <c r="AR22" s="23"/>
      <c r="AS22" s="22"/>
    </row>
    <row r="23" spans="2:45" ht="18.75" customHeight="1" thickTop="1" x14ac:dyDescent="0.25">
      <c r="B23" s="45">
        <v>1</v>
      </c>
      <c r="C23" s="46"/>
      <c r="D23" s="47">
        <v>12</v>
      </c>
      <c r="E23" s="48"/>
      <c r="F23" s="48"/>
      <c r="G23" s="48"/>
      <c r="H23" s="23"/>
      <c r="I23" s="23"/>
      <c r="J23" s="39">
        <f ca="1">SUMIFS(LeaveTracker!G6:G28,LeaveTracker!C6:C28,lstempname,LeaveTracker!D6:D28,"&gt;="&amp;DATE(calyear,1,1),LeaveTracker!E6:E28,"&lt;"&amp;DATE(calyear+1,1,1))</f>
        <v>3</v>
      </c>
      <c r="K23" s="39"/>
      <c r="L23" s="39"/>
      <c r="M23" s="25"/>
      <c r="N23" s="22"/>
      <c r="O23" s="24"/>
      <c r="P23" s="39">
        <f ca="1">NETWORKDAYS(DATE(calyear,1,1),EDATE(DATE(calyear,1,1),12)-1)</f>
        <v>260</v>
      </c>
      <c r="Q23" s="39"/>
      <c r="R23" s="39"/>
      <c r="S23" s="39"/>
      <c r="T23" s="23"/>
      <c r="U23" s="22"/>
      <c r="V23" s="30"/>
      <c r="W23" s="34">
        <f ca="1">SUMIFS(LeaveTracker!G6:G28,LeaveTracker!C6:C28,lstempname,LeaveTracker!D6:D28,"&gt;="&amp;DATE(calyear,1,1),LeaveTracker!E6:E28,"&lt;"&amp;DATE(calyear+1,1,1),LeaveTracker!F6:F28,'Leave Types'!B4)</f>
        <v>3</v>
      </c>
      <c r="X23" s="34"/>
      <c r="Y23" s="34"/>
      <c r="Z23" s="23"/>
      <c r="AA23" s="22"/>
      <c r="AB23" s="30"/>
      <c r="AC23" s="35">
        <f ca="1">SUMIFS(LeaveTracker!G6:G28,LeaveTracker!C6:C28,lstempname,LeaveTracker!D6:D28,"&gt;="&amp;DATE(calyear,1,1),LeaveTracker!E6:E28,"&lt;"&amp;DATE(calyear+1,1,1),LeaveTracker!F6:F28,'Leave Types'!B5)</f>
        <v>0</v>
      </c>
      <c r="AD23" s="35"/>
      <c r="AE23" s="35"/>
      <c r="AF23" s="23"/>
      <c r="AG23" s="22"/>
      <c r="AH23" s="30"/>
      <c r="AI23" s="36">
        <f ca="1">SUMIFS(LeaveTracker!G6:G28,LeaveTracker!C6:C28,lstempname,LeaveTracker!D6:D28,"&gt;="&amp;DATE(calyear,1,1),LeaveTracker!E6:E28,"&lt;"&amp;DATE(calyear+1,1,1),LeaveTracker!F6:F28,'Leave Types'!B6)</f>
        <v>0</v>
      </c>
      <c r="AJ23" s="36"/>
      <c r="AK23" s="36"/>
      <c r="AL23" s="23"/>
      <c r="AM23" s="22"/>
      <c r="AN23" s="30"/>
      <c r="AO23" s="33">
        <f ca="1">SUMIFS(LeaveTracker!G6:G28,LeaveTracker!C6:C28,lstempname,LeaveTracker!D6:D28,"&gt;="&amp;DATE(calyear,1,1),LeaveTracker!E6:E28,"&lt;"&amp;DATE(calyear+1,1,1),LeaveTracker!F6:F28,'Leave Types'!B7)</f>
        <v>0</v>
      </c>
      <c r="AP23" s="33"/>
      <c r="AQ23" s="33"/>
      <c r="AR23" s="23"/>
      <c r="AS23" s="22"/>
    </row>
    <row r="24" spans="2:45" ht="18" customHeight="1" x14ac:dyDescent="0.25">
      <c r="B24" s="27"/>
      <c r="C24" s="27"/>
      <c r="D24" s="27"/>
      <c r="E24" s="27"/>
      <c r="F24" s="27"/>
      <c r="G24" s="27"/>
      <c r="H24" s="23"/>
      <c r="I24" s="23"/>
      <c r="J24" s="39"/>
      <c r="K24" s="39"/>
      <c r="L24" s="39"/>
      <c r="M24" s="28"/>
      <c r="N24" s="22"/>
      <c r="O24" s="24"/>
      <c r="P24" s="39"/>
      <c r="Q24" s="39"/>
      <c r="R24" s="39"/>
      <c r="S24" s="39"/>
      <c r="T24" s="23"/>
      <c r="U24" s="22"/>
      <c r="V24" s="31"/>
      <c r="W24" s="34"/>
      <c r="X24" s="34"/>
      <c r="Y24" s="34"/>
      <c r="Z24" s="23"/>
      <c r="AA24" s="22"/>
      <c r="AB24" s="31"/>
      <c r="AC24" s="35"/>
      <c r="AD24" s="35"/>
      <c r="AE24" s="35"/>
      <c r="AF24" s="23"/>
      <c r="AG24" s="22"/>
      <c r="AH24" s="31"/>
      <c r="AI24" s="36"/>
      <c r="AJ24" s="36"/>
      <c r="AK24" s="36"/>
      <c r="AL24" s="23"/>
      <c r="AM24" s="22"/>
      <c r="AN24" s="31"/>
      <c r="AO24" s="33"/>
      <c r="AP24" s="33"/>
      <c r="AQ24" s="33"/>
      <c r="AR24" s="23"/>
      <c r="AS24" s="22"/>
    </row>
    <row r="25" spans="2:45" ht="15.75" customHeight="1" x14ac:dyDescent="0.25">
      <c r="D25" s="20"/>
      <c r="H25" s="23"/>
      <c r="I25" s="23"/>
      <c r="J25" s="39"/>
      <c r="K25" s="39"/>
      <c r="L25" s="39"/>
      <c r="M25" s="28"/>
      <c r="N25" s="22"/>
      <c r="O25" s="24"/>
      <c r="P25" s="39"/>
      <c r="Q25" s="39"/>
      <c r="R25" s="39"/>
      <c r="S25" s="39"/>
      <c r="T25" s="23"/>
      <c r="U25" s="22"/>
      <c r="V25" s="31"/>
      <c r="W25" s="34"/>
      <c r="X25" s="34"/>
      <c r="Y25" s="34"/>
      <c r="Z25" s="23"/>
      <c r="AA25" s="22"/>
      <c r="AB25" s="31"/>
      <c r="AC25" s="35"/>
      <c r="AD25" s="35"/>
      <c r="AE25" s="35"/>
      <c r="AF25" s="23"/>
      <c r="AG25" s="22"/>
      <c r="AH25" s="31"/>
      <c r="AI25" s="36"/>
      <c r="AJ25" s="36"/>
      <c r="AK25" s="36"/>
      <c r="AL25" s="23"/>
      <c r="AM25" s="22"/>
      <c r="AN25" s="31"/>
      <c r="AO25" s="33"/>
      <c r="AP25" s="33"/>
      <c r="AQ25" s="33"/>
      <c r="AR25" s="23"/>
      <c r="AS25" s="22"/>
    </row>
    <row r="26" spans="2:45" x14ac:dyDescent="0.25">
      <c r="H26" s="23"/>
      <c r="I26" s="23"/>
      <c r="J26" s="28"/>
      <c r="K26" s="28"/>
      <c r="L26" s="28"/>
      <c r="M26" s="28"/>
      <c r="N26" s="22"/>
      <c r="O26" s="24"/>
      <c r="P26" s="28"/>
      <c r="Q26" s="28"/>
      <c r="R26" s="28"/>
      <c r="S26" s="28"/>
      <c r="T26" s="23"/>
      <c r="U26" s="22"/>
      <c r="V26" s="31"/>
      <c r="W26" s="28"/>
      <c r="X26" s="28"/>
      <c r="Y26" s="28"/>
      <c r="Z26" s="23"/>
      <c r="AA26" s="22"/>
      <c r="AB26" s="31"/>
      <c r="AC26" s="28"/>
      <c r="AD26" s="28"/>
      <c r="AE26" s="28"/>
      <c r="AF26" s="23"/>
      <c r="AG26" s="22"/>
      <c r="AH26" s="31"/>
      <c r="AI26" s="28"/>
      <c r="AJ26" s="28"/>
      <c r="AK26" s="28"/>
      <c r="AL26" s="23"/>
      <c r="AM26" s="22"/>
      <c r="AN26" s="31"/>
      <c r="AO26" s="28"/>
      <c r="AP26" s="28"/>
      <c r="AQ26" s="28"/>
      <c r="AR26" s="23"/>
      <c r="AS26" s="22"/>
    </row>
    <row r="27" spans="2:45" x14ac:dyDescent="0.25">
      <c r="H27" s="23"/>
      <c r="I27" s="23"/>
      <c r="J27" s="23"/>
      <c r="K27" s="23"/>
      <c r="L27" s="23"/>
      <c r="M27" s="23"/>
      <c r="N27" s="22"/>
      <c r="O27" s="24"/>
      <c r="P27" s="28"/>
      <c r="Q27" s="28"/>
      <c r="R27" s="28"/>
      <c r="S27" s="28"/>
      <c r="T27" s="23"/>
      <c r="U27" s="22"/>
      <c r="V27" s="31"/>
      <c r="W27" s="28"/>
      <c r="X27" s="28"/>
      <c r="Y27" s="28"/>
      <c r="Z27" s="23"/>
      <c r="AA27" s="22"/>
      <c r="AB27" s="31"/>
      <c r="AC27" s="28"/>
      <c r="AD27" s="28"/>
      <c r="AE27" s="28"/>
      <c r="AF27" s="23"/>
      <c r="AG27" s="22"/>
      <c r="AH27" s="31"/>
      <c r="AI27" s="28"/>
      <c r="AJ27" s="28"/>
      <c r="AK27" s="28"/>
      <c r="AL27" s="23"/>
      <c r="AM27" s="22"/>
      <c r="AN27" s="31"/>
      <c r="AO27" s="28"/>
      <c r="AP27" s="28"/>
      <c r="AQ27" s="28"/>
      <c r="AR27" s="23"/>
      <c r="AS27" s="22"/>
    </row>
    <row r="28" spans="2:45" x14ac:dyDescent="0.25">
      <c r="H28" s="23"/>
      <c r="I28" s="23"/>
      <c r="J28" s="23"/>
      <c r="K28" s="23"/>
      <c r="L28" s="23"/>
      <c r="M28" s="23"/>
      <c r="N28" s="22"/>
      <c r="O28" s="24"/>
      <c r="P28" s="23"/>
      <c r="Q28" s="23"/>
      <c r="R28" s="23"/>
      <c r="S28" s="23"/>
      <c r="T28" s="23"/>
      <c r="U28" s="22"/>
      <c r="V28" s="24"/>
      <c r="W28" s="23"/>
      <c r="X28" s="23"/>
      <c r="Y28" s="23"/>
      <c r="Z28" s="23"/>
      <c r="AA28" s="22"/>
      <c r="AB28" s="24"/>
      <c r="AC28" s="23"/>
      <c r="AD28" s="23"/>
      <c r="AE28" s="23"/>
      <c r="AF28" s="23"/>
      <c r="AG28" s="22"/>
      <c r="AH28" s="24"/>
      <c r="AI28" s="23"/>
      <c r="AJ28" s="23"/>
      <c r="AK28" s="23"/>
      <c r="AL28" s="23"/>
      <c r="AM28" s="22"/>
      <c r="AN28" s="24"/>
      <c r="AO28" s="23"/>
      <c r="AP28" s="23"/>
      <c r="AQ28" s="23"/>
      <c r="AR28" s="23"/>
      <c r="AS28" s="22"/>
    </row>
  </sheetData>
  <mergeCells count="23">
    <mergeCell ref="B4:P4"/>
    <mergeCell ref="B22:C22"/>
    <mergeCell ref="D22:G22"/>
    <mergeCell ref="B23:C23"/>
    <mergeCell ref="D23:G23"/>
    <mergeCell ref="B5:C5"/>
    <mergeCell ref="D5:E5"/>
    <mergeCell ref="F5:H5"/>
    <mergeCell ref="B6:C6"/>
    <mergeCell ref="D6:H6"/>
    <mergeCell ref="I21:M21"/>
    <mergeCell ref="J22:L22"/>
    <mergeCell ref="J23:L25"/>
    <mergeCell ref="P22:S22"/>
    <mergeCell ref="P23:S25"/>
    <mergeCell ref="AO22:AQ22"/>
    <mergeCell ref="AO23:AQ25"/>
    <mergeCell ref="W22:Y22"/>
    <mergeCell ref="W23:Y25"/>
    <mergeCell ref="AC22:AE22"/>
    <mergeCell ref="AC23:AE25"/>
    <mergeCell ref="AI22:AK22"/>
    <mergeCell ref="AI23:AK25"/>
  </mergeCells>
  <phoneticPr fontId="1" type="noConversion"/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765F8FAF-C87D-471E-8752-A53BC6ECBD23}">
            <xm:f>OR(LEFT(D$8,1)="S",COUNTIF(CompanyHolidays!$B$4:$B$9,D9)&gt;0)</xm:f>
            <x14:dxf>
              <font>
                <color theme="0" tint="-0.499984740745262"/>
              </font>
            </x14:dxf>
          </x14:cfRule>
          <x14:cfRule type="expression" priority="4" stopIfTrue="1" id="{5C1635B5-3CB8-43B5-BE72-EE078D2012FD}">
            <xm:f>COUNTIFS(LeaveTracker!$C$6:$C$28,$F$5,LeaveTracker!$D$6:$D$28,"&lt;="&amp;D9,LeaveTracker!$E$6:$E$28,"&gt;="&amp;D9,LeaveTracker!$F$6:$F$28,'Leave Types'!$B$4)&gt;0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4DCE239B-79B2-4E02-8E90-1ED31553CD3D}">
            <xm:f>COUNTIFS(LeaveTracker!$C$6:$C$28,$F$5,LeaveTracker!$D$6:$D$28,"&lt;="&amp;D9,LeaveTracker!$E$6:$E$28,"&gt;="&amp;D9,LeaveTracker!$F$6:$F$28,'Leave Types'!$B$5)&gt;0</xm:f>
            <x14:dxf>
              <fill>
                <patternFill>
                  <bgColor rgb="FF00B050"/>
                </patternFill>
              </fill>
            </x14:dxf>
          </x14:cfRule>
          <x14:cfRule type="expression" priority="2" id="{4B257439-5697-4823-B6E6-09661745F1D6}">
            <xm:f>COUNTIFS(LeaveTracker!$C$6:$C$28,$F$5,LeaveTracker!$D$6:$D$28,"&lt;="&amp;D9,LeaveTracker!$E$6:$E$28,"&gt;="&amp;D9,LeaveTracker!$F$6:$F$28,'Leave Types'!$B$6)&gt;0</xm:f>
            <x14:dxf>
              <fill>
                <patternFill>
                  <bgColor rgb="FFFFC000"/>
                </patternFill>
              </fill>
            </x14:dxf>
          </x14:cfRule>
          <x14:cfRule type="expression" priority="1" id="{0235F999-A6FB-4EE8-919B-C3CD5AEA9364}">
            <xm:f>COUNTIFS(LeaveTracker!$C$6:$C$28,$F$5,LeaveTracker!$D$6:$D$28,"&lt;="&amp;D9,LeaveTracker!$E$6:$E$28,"&gt;="&amp;D9,LeaveTracker!$F$6:$F$28,'Leave Types'!$B$7)&gt;0</xm:f>
            <x14:dxf>
              <fill>
                <patternFill>
                  <bgColor rgb="FF7030A0"/>
                </patternFill>
              </fill>
            </x14:dxf>
          </x14:cfRule>
          <xm:sqref>D9:AN20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EmpList!$B$5:$B$20</xm:f>
          </x14:formula1>
          <xm:sqref>D5:E5</xm:sqref>
        </x14:dataValidation>
        <x14:dataValidation type="list" allowBlank="1" showInputMessage="1" showErrorMessage="1">
          <x14:formula1>
            <xm:f>Sheet6!$J$2:$J$13</xm:f>
          </x14:formula1>
          <xm:sqref>B24:G24 B23:C23 D23:G23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I13" sqref="I13"/>
    </sheetView>
  </sheetViews>
  <sheetFormatPr defaultRowHeight="15" x14ac:dyDescent="0.25"/>
  <cols>
    <col min="1" max="1" width="15.7109375" bestFit="1" customWidth="1"/>
    <col min="3" max="3" width="17.42578125" bestFit="1" customWidth="1"/>
    <col min="4" max="4" width="24" bestFit="1" customWidth="1"/>
    <col min="7" max="7" width="11.85546875" bestFit="1" customWidth="1"/>
  </cols>
  <sheetData>
    <row r="1" spans="1:10" x14ac:dyDescent="0.25">
      <c r="A1" t="s">
        <v>21</v>
      </c>
    </row>
    <row r="2" spans="1:10" x14ac:dyDescent="0.25">
      <c r="A2" t="s">
        <v>23</v>
      </c>
      <c r="C2" s="53" t="s">
        <v>71</v>
      </c>
      <c r="D2" s="53"/>
      <c r="J2">
        <v>1</v>
      </c>
    </row>
    <row r="3" spans="1:10" x14ac:dyDescent="0.25">
      <c r="A3" s="1" t="s">
        <v>25</v>
      </c>
      <c r="C3" t="s">
        <v>54</v>
      </c>
      <c r="D3" t="s">
        <v>55</v>
      </c>
      <c r="G3" t="s">
        <v>62</v>
      </c>
      <c r="J3">
        <v>2</v>
      </c>
    </row>
    <row r="4" spans="1:10" x14ac:dyDescent="0.25">
      <c r="A4" s="1" t="s">
        <v>27</v>
      </c>
      <c r="C4" s="8">
        <v>44927</v>
      </c>
      <c r="D4" t="s">
        <v>56</v>
      </c>
      <c r="G4" s="11" t="s">
        <v>63</v>
      </c>
      <c r="J4">
        <v>3</v>
      </c>
    </row>
    <row r="5" spans="1:10" x14ac:dyDescent="0.25">
      <c r="A5" s="1" t="s">
        <v>29</v>
      </c>
      <c r="C5" s="8">
        <v>44952</v>
      </c>
      <c r="D5" t="s">
        <v>57</v>
      </c>
      <c r="G5" s="11" t="s">
        <v>64</v>
      </c>
      <c r="J5">
        <v>4</v>
      </c>
    </row>
    <row r="6" spans="1:10" x14ac:dyDescent="0.25">
      <c r="A6" s="1" t="s">
        <v>31</v>
      </c>
      <c r="C6" s="8">
        <v>45153</v>
      </c>
      <c r="D6" t="s">
        <v>58</v>
      </c>
      <c r="G6" s="12" t="s">
        <v>65</v>
      </c>
      <c r="J6">
        <v>5</v>
      </c>
    </row>
    <row r="7" spans="1:10" x14ac:dyDescent="0.25">
      <c r="A7" s="1" t="s">
        <v>33</v>
      </c>
      <c r="C7" s="8">
        <v>44995</v>
      </c>
      <c r="D7" t="s">
        <v>59</v>
      </c>
      <c r="G7" s="13" t="s">
        <v>66</v>
      </c>
      <c r="J7">
        <v>6</v>
      </c>
    </row>
    <row r="8" spans="1:10" x14ac:dyDescent="0.25">
      <c r="A8" s="1" t="s">
        <v>35</v>
      </c>
      <c r="C8" s="8">
        <v>45153</v>
      </c>
      <c r="D8" t="s">
        <v>58</v>
      </c>
      <c r="J8">
        <v>7</v>
      </c>
    </row>
    <row r="9" spans="1:10" x14ac:dyDescent="0.25">
      <c r="A9" s="1" t="s">
        <v>37</v>
      </c>
      <c r="C9" s="8">
        <v>45285</v>
      </c>
      <c r="D9" t="s">
        <v>60</v>
      </c>
      <c r="J9">
        <v>8</v>
      </c>
    </row>
    <row r="10" spans="1:10" x14ac:dyDescent="0.25">
      <c r="A10" s="1" t="s">
        <v>39</v>
      </c>
      <c r="J10">
        <v>9</v>
      </c>
    </row>
    <row r="11" spans="1:10" x14ac:dyDescent="0.25">
      <c r="A11" s="1" t="s">
        <v>41</v>
      </c>
      <c r="J11">
        <v>10</v>
      </c>
    </row>
    <row r="12" spans="1:10" x14ac:dyDescent="0.25">
      <c r="A12" s="1" t="s">
        <v>43</v>
      </c>
      <c r="J12">
        <v>11</v>
      </c>
    </row>
    <row r="13" spans="1:10" x14ac:dyDescent="0.25">
      <c r="A13" s="1" t="s">
        <v>45</v>
      </c>
      <c r="J13">
        <v>12</v>
      </c>
    </row>
    <row r="14" spans="1:10" x14ac:dyDescent="0.25">
      <c r="A14" s="1" t="s">
        <v>47</v>
      </c>
    </row>
    <row r="15" spans="1:10" x14ac:dyDescent="0.25">
      <c r="A15" s="1" t="s">
        <v>49</v>
      </c>
    </row>
    <row r="16" spans="1:10" x14ac:dyDescent="0.25">
      <c r="A16" s="1" t="s">
        <v>51</v>
      </c>
    </row>
    <row r="17" spans="1:1" x14ac:dyDescent="0.25">
      <c r="A17" s="1" t="s">
        <v>53</v>
      </c>
    </row>
  </sheetData>
  <mergeCells count="1">
    <mergeCell ref="C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0"/>
  <sheetViews>
    <sheetView topLeftCell="A7" workbookViewId="0">
      <selection activeCell="F5" sqref="F5"/>
    </sheetView>
  </sheetViews>
  <sheetFormatPr defaultRowHeight="21" customHeight="1" x14ac:dyDescent="0.25"/>
  <cols>
    <col min="1" max="1" width="9.140625" style="5"/>
    <col min="2" max="2" width="16.85546875" style="5" customWidth="1"/>
    <col min="3" max="3" width="17.7109375" style="5" customWidth="1"/>
    <col min="4" max="16384" width="9.140625" style="5"/>
  </cols>
  <sheetData>
    <row r="2" spans="2:3" ht="21" customHeight="1" x14ac:dyDescent="0.4">
      <c r="B2" s="4" t="s">
        <v>19</v>
      </c>
    </row>
    <row r="4" spans="2:3" ht="21" customHeight="1" x14ac:dyDescent="0.3">
      <c r="B4" s="6" t="s">
        <v>20</v>
      </c>
      <c r="C4" s="6" t="s">
        <v>21</v>
      </c>
    </row>
    <row r="5" spans="2:3" ht="21" customHeight="1" x14ac:dyDescent="0.3">
      <c r="B5" s="6" t="s">
        <v>22</v>
      </c>
      <c r="C5" s="6" t="s">
        <v>23</v>
      </c>
    </row>
    <row r="6" spans="2:3" ht="21" customHeight="1" x14ac:dyDescent="0.3">
      <c r="B6" s="6" t="s">
        <v>24</v>
      </c>
      <c r="C6" s="7" t="s">
        <v>25</v>
      </c>
    </row>
    <row r="7" spans="2:3" ht="21" customHeight="1" x14ac:dyDescent="0.3">
      <c r="B7" s="6" t="s">
        <v>26</v>
      </c>
      <c r="C7" s="7" t="s">
        <v>27</v>
      </c>
    </row>
    <row r="8" spans="2:3" ht="21" customHeight="1" x14ac:dyDescent="0.3">
      <c r="B8" s="6" t="s">
        <v>28</v>
      </c>
      <c r="C8" s="7" t="s">
        <v>29</v>
      </c>
    </row>
    <row r="9" spans="2:3" ht="21" customHeight="1" x14ac:dyDescent="0.3">
      <c r="B9" s="6" t="s">
        <v>30</v>
      </c>
      <c r="C9" s="7" t="s">
        <v>31</v>
      </c>
    </row>
    <row r="10" spans="2:3" ht="21" customHeight="1" x14ac:dyDescent="0.3">
      <c r="B10" s="6" t="s">
        <v>32</v>
      </c>
      <c r="C10" s="7" t="s">
        <v>33</v>
      </c>
    </row>
    <row r="11" spans="2:3" ht="21" customHeight="1" x14ac:dyDescent="0.3">
      <c r="B11" s="6" t="s">
        <v>34</v>
      </c>
      <c r="C11" s="7" t="s">
        <v>35</v>
      </c>
    </row>
    <row r="12" spans="2:3" ht="21" customHeight="1" x14ac:dyDescent="0.3">
      <c r="B12" s="6" t="s">
        <v>36</v>
      </c>
      <c r="C12" s="7" t="s">
        <v>37</v>
      </c>
    </row>
    <row r="13" spans="2:3" ht="21" customHeight="1" x14ac:dyDescent="0.3">
      <c r="B13" s="6" t="s">
        <v>38</v>
      </c>
      <c r="C13" s="7" t="s">
        <v>39</v>
      </c>
    </row>
    <row r="14" spans="2:3" ht="21" customHeight="1" x14ac:dyDescent="0.3">
      <c r="B14" s="6" t="s">
        <v>40</v>
      </c>
      <c r="C14" s="7" t="s">
        <v>41</v>
      </c>
    </row>
    <row r="15" spans="2:3" ht="21" customHeight="1" x14ac:dyDescent="0.3">
      <c r="B15" s="6" t="s">
        <v>42</v>
      </c>
      <c r="C15" s="7" t="s">
        <v>43</v>
      </c>
    </row>
    <row r="16" spans="2:3" ht="21" customHeight="1" x14ac:dyDescent="0.3">
      <c r="B16" s="6" t="s">
        <v>44</v>
      </c>
      <c r="C16" s="7" t="s">
        <v>45</v>
      </c>
    </row>
    <row r="17" spans="2:3" ht="21" customHeight="1" x14ac:dyDescent="0.3">
      <c r="B17" s="6" t="s">
        <v>46</v>
      </c>
      <c r="C17" s="7" t="s">
        <v>47</v>
      </c>
    </row>
    <row r="18" spans="2:3" ht="21" customHeight="1" x14ac:dyDescent="0.3">
      <c r="B18" s="6" t="s">
        <v>48</v>
      </c>
      <c r="C18" s="7" t="s">
        <v>49</v>
      </c>
    </row>
    <row r="19" spans="2:3" ht="21" customHeight="1" x14ac:dyDescent="0.3">
      <c r="B19" s="6" t="s">
        <v>50</v>
      </c>
      <c r="C19" s="7" t="s">
        <v>51</v>
      </c>
    </row>
    <row r="20" spans="2:3" ht="21" customHeight="1" x14ac:dyDescent="0.3">
      <c r="B20" s="6" t="s">
        <v>52</v>
      </c>
      <c r="C20" s="7" t="s">
        <v>53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8"/>
  <sheetViews>
    <sheetView workbookViewId="0">
      <selection activeCell="I9" sqref="I9"/>
    </sheetView>
  </sheetViews>
  <sheetFormatPr defaultRowHeight="18" x14ac:dyDescent="0.25"/>
  <cols>
    <col min="1" max="2" width="9.140625" style="15"/>
    <col min="3" max="3" width="24.28515625" style="15" bestFit="1" customWidth="1"/>
    <col min="4" max="5" width="17.5703125" style="15" bestFit="1" customWidth="1"/>
    <col min="6" max="6" width="18.140625" style="15" bestFit="1" customWidth="1"/>
    <col min="7" max="7" width="11" style="15" customWidth="1"/>
    <col min="8" max="9" width="9.140625" style="15"/>
    <col min="10" max="10" width="13.7109375" style="15" bestFit="1" customWidth="1"/>
    <col min="11" max="16384" width="9.140625" style="15"/>
  </cols>
  <sheetData>
    <row r="3" spans="2:7" ht="27.75" x14ac:dyDescent="0.25">
      <c r="B3" s="54" t="s">
        <v>72</v>
      </c>
      <c r="C3" s="54"/>
      <c r="D3" s="54"/>
      <c r="E3" s="54"/>
      <c r="F3" s="54"/>
      <c r="G3" s="54"/>
    </row>
    <row r="5" spans="2:7" ht="30" customHeight="1" x14ac:dyDescent="0.25">
      <c r="C5" s="15" t="s">
        <v>21</v>
      </c>
      <c r="D5" s="15" t="s">
        <v>67</v>
      </c>
      <c r="E5" s="15" t="s">
        <v>68</v>
      </c>
      <c r="F5" s="15" t="s">
        <v>69</v>
      </c>
      <c r="G5" s="15" t="s">
        <v>70</v>
      </c>
    </row>
    <row r="6" spans="2:7" x14ac:dyDescent="0.25">
      <c r="C6" s="16" t="s">
        <v>23</v>
      </c>
      <c r="D6" s="1">
        <f ca="1">DATE(YEAR(TODAY()),1,1)</f>
        <v>44927</v>
      </c>
      <c r="E6" s="1">
        <f ca="1">DATE(YEAR(TODAY()),1,2)</f>
        <v>44928</v>
      </c>
      <c r="F6" s="17" t="s">
        <v>66</v>
      </c>
      <c r="G6" s="15">
        <f ca="1">NETWORKDAYS(Table4[[#This Row],[Start Date]],Table4[[#This Row],[EndDate]],Table2[Company holidays])</f>
        <v>1</v>
      </c>
    </row>
    <row r="7" spans="2:7" x14ac:dyDescent="0.25">
      <c r="C7" s="16" t="s">
        <v>25</v>
      </c>
      <c r="D7" s="1">
        <v>44943</v>
      </c>
      <c r="E7" s="1">
        <v>44944</v>
      </c>
      <c r="F7" s="16" t="s">
        <v>64</v>
      </c>
      <c r="G7" s="15">
        <f>NETWORKDAYS(Table4[[#This Row],[Start Date]],Table4[[#This Row],[EndDate]],Table2[Company holidays])</f>
        <v>2</v>
      </c>
    </row>
    <row r="8" spans="2:7" x14ac:dyDescent="0.25">
      <c r="C8" s="16" t="s">
        <v>23</v>
      </c>
      <c r="D8" s="1">
        <v>44944</v>
      </c>
      <c r="E8" s="1">
        <v>44947</v>
      </c>
      <c r="F8" s="16" t="s">
        <v>63</v>
      </c>
      <c r="G8" s="15">
        <f>NETWORKDAYS(Table4[[#This Row],[Start Date]],Table4[[#This Row],[EndDate]],Table2[Company holidays])</f>
        <v>3</v>
      </c>
    </row>
    <row r="9" spans="2:7" x14ac:dyDescent="0.25">
      <c r="C9" s="16" t="s">
        <v>29</v>
      </c>
      <c r="D9" s="1">
        <v>44905</v>
      </c>
      <c r="E9" s="1">
        <v>44911</v>
      </c>
      <c r="F9" s="16" t="s">
        <v>65</v>
      </c>
      <c r="G9" s="15">
        <f>NETWORKDAYS(Table4[[#This Row],[Start Date]],Table4[[#This Row],[EndDate]],Table2[Company holidays])</f>
        <v>5</v>
      </c>
    </row>
    <row r="10" spans="2:7" x14ac:dyDescent="0.25">
      <c r="C10" s="16" t="s">
        <v>27</v>
      </c>
      <c r="D10" s="1">
        <v>44896</v>
      </c>
      <c r="E10" s="1">
        <v>44897</v>
      </c>
      <c r="F10" s="16" t="s">
        <v>64</v>
      </c>
      <c r="G10" s="15">
        <f>NETWORKDAYS(Table4[[#This Row],[Start Date]],Table4[[#This Row],[EndDate]],Table2[Company holidays])</f>
        <v>2</v>
      </c>
    </row>
    <row r="11" spans="2:7" x14ac:dyDescent="0.25">
      <c r="C11" s="16" t="s">
        <v>23</v>
      </c>
      <c r="D11" s="1">
        <v>44879</v>
      </c>
      <c r="E11" s="1">
        <v>44883</v>
      </c>
      <c r="F11" s="16" t="s">
        <v>63</v>
      </c>
      <c r="G11" s="15">
        <f>NETWORKDAYS(Table4[[#This Row],[Start Date]],Table4[[#This Row],[EndDate]],Table2[Company holidays])</f>
        <v>5</v>
      </c>
    </row>
    <row r="12" spans="2:7" x14ac:dyDescent="0.25">
      <c r="C12" s="16" t="s">
        <v>33</v>
      </c>
      <c r="D12" s="1">
        <v>44957</v>
      </c>
      <c r="E12" s="1">
        <v>44961</v>
      </c>
      <c r="F12" s="16" t="s">
        <v>65</v>
      </c>
      <c r="G12" s="15">
        <f>NETWORKDAYS(Table4[[#This Row],[Start Date]],Table4[[#This Row],[EndDate]],Table2[Company holidays])</f>
        <v>4</v>
      </c>
    </row>
    <row r="13" spans="2:7" x14ac:dyDescent="0.25">
      <c r="C13" s="16" t="s">
        <v>33</v>
      </c>
      <c r="D13" s="1">
        <v>44896</v>
      </c>
      <c r="E13" s="1">
        <v>44901</v>
      </c>
      <c r="F13" s="16" t="s">
        <v>64</v>
      </c>
      <c r="G13" s="15">
        <f>NETWORKDAYS(Table4[[#This Row],[Start Date]],Table4[[#This Row],[EndDate]],Table2[Company holidays])</f>
        <v>4</v>
      </c>
    </row>
    <row r="14" spans="2:7" x14ac:dyDescent="0.25">
      <c r="C14" s="16" t="s">
        <v>29</v>
      </c>
      <c r="D14" s="1">
        <v>44905</v>
      </c>
      <c r="E14" s="1">
        <v>44911</v>
      </c>
      <c r="F14" s="16" t="s">
        <v>64</v>
      </c>
      <c r="G14" s="15">
        <f>NETWORKDAYS(Table4[[#This Row],[Start Date]],Table4[[#This Row],[EndDate]],Table2[Company holidays])</f>
        <v>5</v>
      </c>
    </row>
    <row r="15" spans="2:7" x14ac:dyDescent="0.25">
      <c r="C15" s="16" t="s">
        <v>35</v>
      </c>
      <c r="D15" s="1">
        <v>44939</v>
      </c>
      <c r="E15" s="1">
        <v>44941</v>
      </c>
      <c r="F15" s="16" t="s">
        <v>65</v>
      </c>
      <c r="G15" s="15">
        <f>NETWORKDAYS(Table4[[#This Row],[Start Date]],Table4[[#This Row],[EndDate]],Table2[Company holidays])</f>
        <v>1</v>
      </c>
    </row>
    <row r="16" spans="2:7" x14ac:dyDescent="0.25">
      <c r="C16" s="16" t="s">
        <v>31</v>
      </c>
      <c r="D16" s="1">
        <v>44941</v>
      </c>
      <c r="E16" s="1">
        <v>44946</v>
      </c>
      <c r="F16" s="16" t="s">
        <v>66</v>
      </c>
      <c r="G16" s="15">
        <f>NETWORKDAYS(Table4[[#This Row],[Start Date]],Table4[[#This Row],[EndDate]],Table2[Company holidays])</f>
        <v>5</v>
      </c>
    </row>
    <row r="17" spans="3:7" x14ac:dyDescent="0.25">
      <c r="C17" s="16" t="s">
        <v>27</v>
      </c>
      <c r="D17" s="1">
        <v>45090</v>
      </c>
      <c r="E17" s="1">
        <v>45092</v>
      </c>
      <c r="F17" s="16" t="s">
        <v>63</v>
      </c>
      <c r="G17" s="15">
        <f>NETWORKDAYS(Table4[[#This Row],[Start Date]],Table4[[#This Row],[EndDate]],Table2[Company holidays])</f>
        <v>3</v>
      </c>
    </row>
    <row r="18" spans="3:7" x14ac:dyDescent="0.25">
      <c r="C18" s="16" t="s">
        <v>35</v>
      </c>
      <c r="D18" s="1">
        <v>44953</v>
      </c>
      <c r="E18" s="1">
        <v>44960</v>
      </c>
      <c r="F18" s="16" t="s">
        <v>65</v>
      </c>
      <c r="G18" s="15">
        <f>NETWORKDAYS(Table4[[#This Row],[Start Date]],Table4[[#This Row],[EndDate]],Table2[Company holidays])</f>
        <v>6</v>
      </c>
    </row>
    <row r="19" spans="3:7" x14ac:dyDescent="0.25">
      <c r="C19" s="16" t="s">
        <v>23</v>
      </c>
      <c r="D19" s="1">
        <v>44940</v>
      </c>
      <c r="E19" s="1">
        <v>44942</v>
      </c>
      <c r="F19" s="16" t="s">
        <v>65</v>
      </c>
      <c r="G19" s="15">
        <f>NETWORKDAYS(Table4[[#This Row],[Start Date]],Table4[[#This Row],[EndDate]],Table2[Company holidays])</f>
        <v>1</v>
      </c>
    </row>
    <row r="20" spans="3:7" x14ac:dyDescent="0.25">
      <c r="C20" s="16" t="s">
        <v>29</v>
      </c>
      <c r="D20" s="1">
        <v>44907</v>
      </c>
      <c r="E20" s="1">
        <v>44912</v>
      </c>
      <c r="F20" s="16" t="s">
        <v>66</v>
      </c>
      <c r="G20" s="15">
        <f>NETWORKDAYS(Table4[[#This Row],[Start Date]],Table4[[#This Row],[EndDate]],Table2[Company holidays])</f>
        <v>5</v>
      </c>
    </row>
    <row r="21" spans="3:7" x14ac:dyDescent="0.25">
      <c r="C21" s="16" t="s">
        <v>25</v>
      </c>
      <c r="D21" s="1">
        <v>44916</v>
      </c>
      <c r="E21" s="1">
        <v>44917</v>
      </c>
      <c r="F21" s="16" t="s">
        <v>65</v>
      </c>
      <c r="G21" s="15">
        <f>NETWORKDAYS(Table4[[#This Row],[Start Date]],Table4[[#This Row],[EndDate]],Table2[Company holidays])</f>
        <v>2</v>
      </c>
    </row>
    <row r="22" spans="3:7" x14ac:dyDescent="0.25">
      <c r="C22" s="16" t="s">
        <v>33</v>
      </c>
      <c r="D22" s="1">
        <v>44909</v>
      </c>
      <c r="E22" s="1">
        <v>44911</v>
      </c>
      <c r="F22" s="16" t="s">
        <v>64</v>
      </c>
      <c r="G22" s="15">
        <f>NETWORKDAYS(Table4[[#This Row],[Start Date]],Table4[[#This Row],[EndDate]],Table2[Company holidays])</f>
        <v>3</v>
      </c>
    </row>
    <row r="23" spans="3:7" x14ac:dyDescent="0.25">
      <c r="C23" s="16" t="s">
        <v>29</v>
      </c>
      <c r="D23" s="1">
        <v>44894</v>
      </c>
      <c r="E23" s="1">
        <v>44901</v>
      </c>
      <c r="F23" s="16" t="s">
        <v>64</v>
      </c>
      <c r="G23" s="15">
        <f>NETWORKDAYS(Table4[[#This Row],[Start Date]],Table4[[#This Row],[EndDate]],Table2[Company holidays])</f>
        <v>6</v>
      </c>
    </row>
    <row r="24" spans="3:7" x14ac:dyDescent="0.25">
      <c r="C24" s="16" t="s">
        <v>31</v>
      </c>
      <c r="D24" s="1">
        <v>44898</v>
      </c>
      <c r="E24" s="1">
        <v>44902</v>
      </c>
      <c r="F24" s="16" t="s">
        <v>64</v>
      </c>
      <c r="G24" s="15">
        <f>NETWORKDAYS(Table4[[#This Row],[Start Date]],Table4[[#This Row],[EndDate]],Table2[Company holidays])</f>
        <v>3</v>
      </c>
    </row>
    <row r="25" spans="3:7" x14ac:dyDescent="0.25">
      <c r="C25" s="16" t="s">
        <v>31</v>
      </c>
      <c r="D25" s="1">
        <v>44957</v>
      </c>
      <c r="E25" s="1">
        <v>44959</v>
      </c>
      <c r="F25" s="16" t="s">
        <v>63</v>
      </c>
      <c r="G25" s="15">
        <f>NETWORKDAYS(Table4[[#This Row],[Start Date]],Table4[[#This Row],[EndDate]],Table2[Company holidays])</f>
        <v>3</v>
      </c>
    </row>
    <row r="26" spans="3:7" x14ac:dyDescent="0.25">
      <c r="C26" s="16" t="s">
        <v>23</v>
      </c>
      <c r="D26" s="1">
        <v>44889</v>
      </c>
      <c r="E26" s="1">
        <v>44894</v>
      </c>
      <c r="F26" s="16" t="s">
        <v>66</v>
      </c>
      <c r="G26" s="15">
        <f>NETWORKDAYS(Table4[[#This Row],[Start Date]],Table4[[#This Row],[EndDate]],Table2[Company holidays])</f>
        <v>4</v>
      </c>
    </row>
    <row r="27" spans="3:7" x14ac:dyDescent="0.25">
      <c r="C27" s="16" t="s">
        <v>35</v>
      </c>
      <c r="D27" s="1">
        <v>45265</v>
      </c>
      <c r="E27" s="1">
        <v>45269</v>
      </c>
      <c r="F27" s="16" t="s">
        <v>63</v>
      </c>
      <c r="G27" s="15">
        <f>NETWORKDAYS(Table4[[#This Row],[Start Date]],Table4[[#This Row],[EndDate]],Table2[Company holidays])</f>
        <v>4</v>
      </c>
    </row>
    <row r="28" spans="3:7" x14ac:dyDescent="0.25">
      <c r="C28" s="16" t="s">
        <v>35</v>
      </c>
      <c r="D28" s="1">
        <v>45027</v>
      </c>
      <c r="E28" s="1">
        <v>45035</v>
      </c>
      <c r="F28" s="16" t="s">
        <v>65</v>
      </c>
      <c r="G28" s="15">
        <f>NETWORKDAYS(Table4[[#This Row],[Start Date]],Table4[[#This Row],[EndDate]],Table2[Company holidays])</f>
        <v>7</v>
      </c>
    </row>
  </sheetData>
  <mergeCells count="1">
    <mergeCell ref="B3:G3"/>
  </mergeCells>
  <dataValidations count="1">
    <dataValidation type="list" allowBlank="1" showInputMessage="1" showErrorMessage="1" sqref="C6">
      <formula1>$C$6:$C$28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'Leave Types'!$B$4:$B$7</xm:f>
          </x14:formula1>
          <xm:sqref>F6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workbookViewId="0">
      <selection activeCell="C12" sqref="C12"/>
    </sheetView>
  </sheetViews>
  <sheetFormatPr defaultRowHeight="24.75" customHeight="1" x14ac:dyDescent="0.25"/>
  <cols>
    <col min="1" max="1" width="9.140625" style="5"/>
    <col min="2" max="2" width="28.5703125" style="5" customWidth="1"/>
    <col min="3" max="3" width="36.7109375" style="5" bestFit="1" customWidth="1"/>
    <col min="4" max="16384" width="9.140625" style="5"/>
  </cols>
  <sheetData>
    <row r="2" spans="2:3" ht="53.25" customHeight="1" x14ac:dyDescent="0.5">
      <c r="B2" s="10" t="s">
        <v>61</v>
      </c>
    </row>
    <row r="3" spans="2:3" ht="24.75" customHeight="1" x14ac:dyDescent="0.25">
      <c r="B3" s="5" t="s">
        <v>54</v>
      </c>
      <c r="C3" s="5" t="s">
        <v>55</v>
      </c>
    </row>
    <row r="4" spans="2:3" ht="24.75" customHeight="1" x14ac:dyDescent="0.25">
      <c r="B4" s="9">
        <v>44927</v>
      </c>
      <c r="C4" s="5" t="s">
        <v>56</v>
      </c>
    </row>
    <row r="5" spans="2:3" ht="24.75" customHeight="1" x14ac:dyDescent="0.25">
      <c r="B5" s="9">
        <v>44952</v>
      </c>
      <c r="C5" s="5" t="s">
        <v>57</v>
      </c>
    </row>
    <row r="6" spans="2:3" ht="24.75" customHeight="1" x14ac:dyDescent="0.25">
      <c r="B6" s="9">
        <v>45153</v>
      </c>
      <c r="C6" s="5" t="s">
        <v>58</v>
      </c>
    </row>
    <row r="7" spans="2:3" ht="24.75" customHeight="1" x14ac:dyDescent="0.25">
      <c r="B7" s="9">
        <v>44995</v>
      </c>
      <c r="C7" s="5" t="s">
        <v>59</v>
      </c>
    </row>
    <row r="8" spans="2:3" ht="24.75" customHeight="1" x14ac:dyDescent="0.25">
      <c r="B8" s="9">
        <v>45153</v>
      </c>
      <c r="C8" s="5" t="s">
        <v>58</v>
      </c>
    </row>
    <row r="9" spans="2:3" ht="24.75" customHeight="1" x14ac:dyDescent="0.25">
      <c r="B9" s="9">
        <v>45285</v>
      </c>
      <c r="C9" s="5" t="s">
        <v>60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7"/>
  <sheetViews>
    <sheetView workbookViewId="0">
      <selection activeCell="F3" sqref="F3"/>
    </sheetView>
  </sheetViews>
  <sheetFormatPr defaultRowHeight="24.75" customHeight="1" x14ac:dyDescent="0.25"/>
  <cols>
    <col min="2" max="2" width="15.140625" bestFit="1" customWidth="1"/>
  </cols>
  <sheetData>
    <row r="3" spans="2:2" ht="24.75" customHeight="1" x14ac:dyDescent="0.25">
      <c r="B3" s="14" t="s">
        <v>62</v>
      </c>
    </row>
    <row r="4" spans="2:2" ht="24.75" customHeight="1" x14ac:dyDescent="0.25">
      <c r="B4" s="26" t="s">
        <v>63</v>
      </c>
    </row>
    <row r="5" spans="2:2" ht="24.75" customHeight="1" x14ac:dyDescent="0.25">
      <c r="B5" s="26" t="s">
        <v>64</v>
      </c>
    </row>
    <row r="6" spans="2:2" ht="24.75" customHeight="1" x14ac:dyDescent="0.25">
      <c r="B6" s="26" t="s">
        <v>65</v>
      </c>
    </row>
    <row r="7" spans="2:2" ht="24.75" customHeight="1" x14ac:dyDescent="0.25">
      <c r="B7" s="26" t="s">
        <v>66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EmpAttendenceRecord</vt:lpstr>
      <vt:lpstr>Sheet6</vt:lpstr>
      <vt:lpstr>EmpList</vt:lpstr>
      <vt:lpstr>LeaveTracker</vt:lpstr>
      <vt:lpstr>CompanyHolidays</vt:lpstr>
      <vt:lpstr>Leave Types</vt:lpstr>
      <vt:lpstr>calyear</vt:lpstr>
      <vt:lpstr>lstempname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ranjanss378@gmail.com</dc:creator>
  <cp:lastModifiedBy>MGTI</cp:lastModifiedBy>
  <dcterms:created xsi:type="dcterms:W3CDTF">2023-12-09T00:04:48Z</dcterms:created>
  <dcterms:modified xsi:type="dcterms:W3CDTF">2023-12-11T10:31:10Z</dcterms:modified>
</cp:coreProperties>
</file>